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3" sheetId="1" r:id="rId1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E15"/>
  <c r="R38"/>
  <c r="S38"/>
  <c r="J38"/>
  <c r="K38"/>
  <c r="L38"/>
  <c r="M38"/>
  <c r="N38"/>
  <c r="O38"/>
  <c r="P38"/>
  <c r="Q38"/>
  <c r="F38"/>
  <c r="G38"/>
  <c r="H38"/>
  <c r="I38"/>
  <c r="F22"/>
  <c r="G22"/>
  <c r="H22"/>
  <c r="I22"/>
  <c r="G13"/>
  <c r="G18"/>
  <c r="G17" s="1"/>
  <c r="G27"/>
  <c r="G28"/>
  <c r="G30"/>
  <c r="G25"/>
  <c r="G32"/>
  <c r="I33"/>
  <c r="G34"/>
  <c r="G42"/>
  <c r="G43"/>
  <c r="G41" s="1"/>
  <c r="G44"/>
  <c r="G45"/>
  <c r="G46"/>
  <c r="G47"/>
  <c r="G48"/>
  <c r="G49"/>
  <c r="G52"/>
  <c r="G56"/>
  <c r="G58"/>
  <c r="G59"/>
  <c r="G60"/>
  <c r="G61"/>
  <c r="G64"/>
  <c r="G53"/>
  <c r="G66"/>
  <c r="G67"/>
  <c r="G70"/>
  <c r="G68" s="1"/>
  <c r="I12"/>
  <c r="F17"/>
  <c r="H17"/>
  <c r="I17"/>
  <c r="J17"/>
  <c r="F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E25"/>
  <c r="F41"/>
  <c r="H41"/>
  <c r="I41"/>
  <c r="J41"/>
  <c r="K41"/>
  <c r="L41"/>
  <c r="M41"/>
  <c r="N41"/>
  <c r="O41"/>
  <c r="P41"/>
  <c r="Q41"/>
  <c r="R41"/>
  <c r="S41"/>
  <c r="E41"/>
  <c r="E12"/>
  <c r="H12"/>
  <c r="G12" s="1"/>
  <c r="J12"/>
  <c r="K12"/>
  <c r="L12"/>
  <c r="M12"/>
  <c r="N12"/>
  <c r="O12"/>
  <c r="P12"/>
  <c r="Q12"/>
  <c r="R12"/>
  <c r="S12"/>
  <c r="J15"/>
  <c r="K15"/>
  <c r="L15"/>
  <c r="M15"/>
  <c r="N15"/>
  <c r="O15"/>
  <c r="P15"/>
  <c r="Q15"/>
  <c r="R15"/>
  <c r="S15"/>
  <c r="E17"/>
  <c r="K17"/>
  <c r="L17"/>
  <c r="M17"/>
  <c r="N17"/>
  <c r="O17"/>
  <c r="P17"/>
  <c r="Q17"/>
  <c r="R17"/>
  <c r="S17"/>
  <c r="E20"/>
  <c r="H20"/>
  <c r="G20" s="1"/>
  <c r="F20" s="1"/>
  <c r="I20"/>
  <c r="J20"/>
  <c r="K20"/>
  <c r="L20"/>
  <c r="M20"/>
  <c r="N20"/>
  <c r="O20"/>
  <c r="P20"/>
  <c r="E22"/>
  <c r="J22"/>
  <c r="K22"/>
  <c r="L22"/>
  <c r="M22"/>
  <c r="N22"/>
  <c r="O22"/>
  <c r="P22"/>
  <c r="Q22"/>
  <c r="R22"/>
  <c r="S22"/>
  <c r="E31"/>
  <c r="H31"/>
  <c r="G31" s="1"/>
  <c r="F31" s="1"/>
  <c r="I31"/>
  <c r="E33"/>
  <c r="H33"/>
  <c r="G33" s="1"/>
  <c r="F33" s="1"/>
  <c r="J33"/>
  <c r="K33"/>
  <c r="L33"/>
  <c r="M33"/>
  <c r="N33"/>
  <c r="O33"/>
  <c r="P33"/>
  <c r="Q33"/>
  <c r="R33"/>
  <c r="S33"/>
  <c r="E36"/>
  <c r="F36"/>
  <c r="H36"/>
  <c r="G36" s="1"/>
  <c r="I36"/>
  <c r="J36"/>
  <c r="K36"/>
  <c r="L36"/>
  <c r="M36"/>
  <c r="N36"/>
  <c r="E38"/>
  <c r="T41"/>
  <c r="U41"/>
  <c r="V41"/>
  <c r="W41"/>
  <c r="X41"/>
  <c r="Y41"/>
  <c r="E50"/>
  <c r="H50"/>
  <c r="G50" s="1"/>
  <c r="F50" s="1"/>
  <c r="I50"/>
  <c r="J50"/>
  <c r="K50"/>
  <c r="E53"/>
  <c r="F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E65"/>
  <c r="H65"/>
  <c r="G65" s="1"/>
  <c r="F65" s="1"/>
  <c r="I65"/>
  <c r="J65"/>
  <c r="K65"/>
  <c r="L65"/>
  <c r="M65"/>
  <c r="N65"/>
  <c r="O65"/>
  <c r="P65"/>
  <c r="Q65"/>
  <c r="R65"/>
  <c r="S65"/>
  <c r="E68"/>
  <c r="F68"/>
  <c r="H68"/>
  <c r="I68"/>
  <c r="J68"/>
  <c r="K68"/>
  <c r="L68"/>
  <c r="M68"/>
  <c r="N68"/>
  <c r="O68"/>
  <c r="P68"/>
  <c r="Q68"/>
  <c r="R68"/>
  <c r="S68"/>
  <c r="E73"/>
  <c r="H73"/>
  <c r="G73" s="1"/>
  <c r="F73" s="1"/>
  <c r="I73"/>
  <c r="J73"/>
  <c r="K73"/>
  <c r="L73"/>
  <c r="M73"/>
  <c r="N73"/>
  <c r="O73"/>
  <c r="P73"/>
  <c r="Q73"/>
  <c r="E75"/>
  <c r="H75"/>
  <c r="G75" s="1"/>
  <c r="F75" s="1"/>
  <c r="I75"/>
  <c r="J75"/>
  <c r="E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F12" l="1"/>
  <c r="F77" s="1"/>
  <c r="G77"/>
</calcChain>
</file>

<file path=xl/sharedStrings.xml><?xml version="1.0" encoding="utf-8"?>
<sst xmlns="http://schemas.openxmlformats.org/spreadsheetml/2006/main" count="90" uniqueCount="86">
  <si>
    <t>Dział</t>
  </si>
  <si>
    <t>Rozdział</t>
  </si>
  <si>
    <t>Nazwa</t>
  </si>
  <si>
    <t>Ogółem (5+14)</t>
  </si>
  <si>
    <t>Razem bieżące    (6+9+10+11+12+13)</t>
  </si>
  <si>
    <t>Jednostki budżetowe</t>
  </si>
  <si>
    <t>Dotacje na zadania bieżące</t>
  </si>
  <si>
    <t>Świadczenia na rzecz osób fizycznych</t>
  </si>
  <si>
    <t>Wydatki z udziałem środków unijnych</t>
  </si>
  <si>
    <t>Poręczenia i gwarancje</t>
  </si>
  <si>
    <t>Obsługa długu</t>
  </si>
  <si>
    <t>Razem majątkowe (15+17)</t>
  </si>
  <si>
    <t>Inwestycje i zakupy inwestycyjne</t>
  </si>
  <si>
    <t>Akcje i udziały</t>
  </si>
  <si>
    <t>Razem</t>
  </si>
  <si>
    <t xml:space="preserve">  Wynagro   dzenia i składki od nich naliczane</t>
  </si>
  <si>
    <t>Zadania statutowe</t>
  </si>
  <si>
    <t xml:space="preserve">w tym z udziałem środków unijnych </t>
  </si>
  <si>
    <t xml:space="preserve">Zakup, objęcie akcji i udziałów </t>
  </si>
  <si>
    <t>Wniesienie wkładów do spólek</t>
  </si>
  <si>
    <t>010</t>
  </si>
  <si>
    <t>ROLNICTWO I ŁOWIECTWO</t>
  </si>
  <si>
    <t>01009</t>
  </si>
  <si>
    <t>Spółki wodne</t>
  </si>
  <si>
    <t>01030</t>
  </si>
  <si>
    <t>Izby rolnicze</t>
  </si>
  <si>
    <t>WYTWARZANIE I ZAOPATRYWANIE W ENERGIĘ ELEKTRYCZNĄ, GAZ I WODĘ</t>
  </si>
  <si>
    <t>Dostarczanie wody</t>
  </si>
  <si>
    <t>TRANSPORT I ŁĄCZNOŚĆ</t>
  </si>
  <si>
    <t>Lokalny transport zbiorowy</t>
  </si>
  <si>
    <t>Drogi publiczne gminne</t>
  </si>
  <si>
    <t>Pozostała działalność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</si>
  <si>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</si>
  <si>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</si>
  <si>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</si>
  <si>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</si>
  <si>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</si>
  <si>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</si>
  <si>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</si>
  <si>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</si>
  <si>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</si>
  <si>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</si>
  <si>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</si>
  <si>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</si>
  <si>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</si>
  <si>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</si>
  <si>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</si>
  <si>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</si>
  <si>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</si>
  <si>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</si>
  <si>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</si>
  <si>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</si>
  <si>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</si>
  <si>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</si>
  <si>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>Inne formy wychowania przedszkolnego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</si>
  <si>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</si>
  <si>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</si>
  <si>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</si>
  <si>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</si>
  <si>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</si>
  <si>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</si>
  <si>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</si>
  <si>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Zadania w zakresie przeciwdziałania przemocy w rodzinie</t>
  </si>
  <si>
    <t>Świadczenia rodzinne, świadczenia z funduszu alimentacyjnego oraz składki na ubezpieczenia emerytalne i rentowe z ubezpieczenia społeczego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</si>
  <si>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</si>
  <si>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</si>
  <si>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</si>
  <si>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</si>
  <si>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</si>
  <si>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Ośrodki adopcyjno-opiekuńcze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</si>
  <si>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</si>
  <si>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</si>
  <si>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</si>
  <si>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</si>
  <si>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</si>
  <si>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</si>
  <si>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Gospodarowanie odpadami</t>
  </si>
  <si>
    <t>Oświetlenie ulic, placów i dróg</t>
  </si>
  <si>
    <t>KULTURA I OCHRONA DZIEDZICTWA NARODOWEGO</t>
  </si>
  <si>
    <t>Domy i ośrodki kultury, świetlice i kluby</t>
  </si>
  <si>
    <t xml:space="preserve">KULTURA FIZYCZNA </t>
  </si>
  <si>
    <t>Zadania w zakresie kultury fizyczej</t>
  </si>
  <si>
    <t>Ogółem wydatki</t>
  </si>
  <si>
    <t xml:space="preserve">                                                                                  Wydatki budżetu gminy na  2014 r. </t>
  </si>
  <si>
    <t>Przedszkola</t>
  </si>
  <si>
    <t>Wspieranie rodziny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</si>
</sst>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8"/>
      <name val="Arial CE"/>
      <charset val="238"/>
    </font>
    <font>
      <b/>
      <sz val="23"/>
      <name val="Times New Roman"/>
      <family val="1"/>
      <charset val="238"/>
    </font>
    <font>
      <sz val="14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3" fontId="7" fillId="3" borderId="7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9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topLeftCell="A72" workbookViewId="0">
      <selection activeCell="E15" sqref="E15:I15"/>
    </sheetView>
  </sheetViews>
  <sheetFormatPr defaultRowHeight="12.75"/>
  <cols>
    <col min="1" max="1" width="5.85546875" style="57" customWidth="1"/>
    <col min="2" max="2" width="8.7109375" style="57" customWidth="1"/>
    <col min="3" max="3" width="5.85546875" style="57" hidden="1" customWidth="1"/>
    <col min="4" max="4" width="31.140625" style="3" customWidth="1"/>
    <col min="5" max="5" width="13.85546875" style="3" customWidth="1"/>
    <col min="6" max="7" width="13.140625" style="3" customWidth="1"/>
    <col min="8" max="8" width="12.140625" style="3" customWidth="1"/>
    <col min="9" max="9" width="12.85546875" style="3" customWidth="1"/>
    <col min="10" max="10" width="10.7109375" style="3" customWidth="1"/>
    <col min="11" max="11" width="12.42578125" style="3" customWidth="1"/>
    <col min="12" max="13" width="11" style="3" customWidth="1"/>
    <col min="14" max="14" width="8.7109375" style="3" customWidth="1"/>
    <col min="15" max="15" width="11.140625" style="3" customWidth="1"/>
    <col min="16" max="16" width="10.5703125" style="3" customWidth="1"/>
    <col min="17" max="17" width="10.7109375" style="3" customWidth="1"/>
    <col min="18" max="18" width="9.5703125" style="3" customWidth="1"/>
    <col min="19" max="19" width="11.140625" style="3" customWidth="1"/>
    <col min="20" max="25" width="0" style="1" hidden="1" customWidth="1"/>
  </cols>
  <sheetData>
    <row r="1" spans="1:25" ht="28.5" customHeight="1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5" ht="12" customHeight="1">
      <c r="A2" s="2"/>
      <c r="B2" s="2"/>
      <c r="C2" s="2"/>
      <c r="D2" s="2"/>
      <c r="E2" s="2"/>
      <c r="F2" s="2"/>
      <c r="G2" s="2"/>
      <c r="H2" s="2"/>
      <c r="I2" s="2"/>
    </row>
    <row r="3" spans="1:25" ht="22.5" hidden="1" customHeight="1">
      <c r="A3" s="61"/>
      <c r="B3" s="61"/>
      <c r="C3" s="4"/>
      <c r="D3" s="61"/>
      <c r="E3" s="61"/>
      <c r="F3" s="71"/>
      <c r="G3" s="63"/>
      <c r="H3" s="64"/>
      <c r="I3" s="65"/>
      <c r="J3" s="6"/>
      <c r="K3" s="6"/>
      <c r="L3" s="6"/>
      <c r="M3" s="6"/>
      <c r="N3" s="6"/>
      <c r="O3" s="7"/>
      <c r="P3" s="63"/>
      <c r="Q3" s="65"/>
      <c r="R3" s="63"/>
      <c r="S3" s="65"/>
    </row>
    <row r="4" spans="1:25" s="10" customFormat="1" ht="22.5" hidden="1" customHeight="1">
      <c r="A4" s="74"/>
      <c r="B4" s="74"/>
      <c r="C4" s="64"/>
      <c r="D4" s="74"/>
      <c r="E4" s="74"/>
      <c r="F4" s="72"/>
      <c r="G4" s="8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9"/>
      <c r="U4" s="9"/>
      <c r="V4" s="9"/>
      <c r="W4" s="9"/>
      <c r="X4" s="9"/>
      <c r="Y4" s="9"/>
    </row>
    <row r="5" spans="1:25" s="10" customFormat="1" ht="22.5" hidden="1" customHeight="1">
      <c r="A5" s="74"/>
      <c r="B5" s="74"/>
      <c r="C5" s="64"/>
      <c r="D5" s="74"/>
      <c r="E5" s="74"/>
      <c r="F5" s="7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  <c r="X5" s="9"/>
      <c r="Y5" s="9"/>
    </row>
    <row r="6" spans="1:25" s="10" customFormat="1" ht="22.5" hidden="1" customHeight="1">
      <c r="A6" s="74"/>
      <c r="B6" s="74"/>
      <c r="C6" s="64"/>
      <c r="D6" s="74"/>
      <c r="E6" s="74"/>
      <c r="F6" s="72"/>
      <c r="G6" s="8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9"/>
      <c r="U6" s="9"/>
      <c r="V6" s="9"/>
      <c r="W6" s="9"/>
      <c r="X6" s="9"/>
      <c r="Y6" s="9"/>
    </row>
    <row r="7" spans="1:25" s="10" customFormat="1" ht="22.5" hidden="1" customHeight="1">
      <c r="A7" s="74"/>
      <c r="B7" s="74"/>
      <c r="C7" s="64"/>
      <c r="D7" s="74"/>
      <c r="E7" s="74"/>
      <c r="F7" s="72"/>
      <c r="G7" s="8"/>
      <c r="H7" s="67"/>
      <c r="I7" s="8"/>
      <c r="J7" s="8"/>
      <c r="K7" s="8"/>
      <c r="L7" s="8"/>
      <c r="M7" s="8"/>
      <c r="N7" s="8"/>
      <c r="O7" s="8"/>
      <c r="P7" s="8"/>
      <c r="Q7" s="8"/>
      <c r="R7" s="8"/>
      <c r="S7" s="67"/>
      <c r="T7" s="9"/>
      <c r="U7" s="9"/>
      <c r="V7" s="9"/>
      <c r="W7" s="9"/>
      <c r="X7" s="9"/>
      <c r="Y7" s="9"/>
    </row>
    <row r="8" spans="1:25" s="10" customFormat="1" ht="22.5" hidden="1" customHeight="1">
      <c r="A8" s="62"/>
      <c r="B8" s="62"/>
      <c r="C8" s="64"/>
      <c r="D8" s="62"/>
      <c r="E8" s="62"/>
      <c r="F8" s="73"/>
      <c r="G8" s="8"/>
      <c r="H8" s="67"/>
      <c r="I8" s="8"/>
      <c r="J8" s="8"/>
      <c r="K8" s="8"/>
      <c r="L8" s="8"/>
      <c r="M8" s="8"/>
      <c r="N8" s="8"/>
      <c r="O8" s="8"/>
      <c r="P8" s="8"/>
      <c r="Q8" s="8"/>
      <c r="R8" s="8"/>
      <c r="S8" s="67"/>
      <c r="T8" s="9"/>
      <c r="U8" s="9"/>
      <c r="V8" s="9"/>
      <c r="W8" s="9"/>
      <c r="X8" s="9"/>
      <c r="Y8" s="9"/>
    </row>
    <row r="9" spans="1:25" s="10" customFormat="1" ht="26.25" customHeight="1">
      <c r="A9" s="61" t="s">
        <v>0</v>
      </c>
      <c r="B9" s="61" t="s">
        <v>1</v>
      </c>
      <c r="C9" s="5"/>
      <c r="D9" s="61" t="s">
        <v>2</v>
      </c>
      <c r="E9" s="61" t="s">
        <v>3</v>
      </c>
      <c r="F9" s="61" t="s">
        <v>4</v>
      </c>
      <c r="G9" s="63" t="s">
        <v>5</v>
      </c>
      <c r="H9" s="64"/>
      <c r="I9" s="65"/>
      <c r="J9" s="61" t="s">
        <v>6</v>
      </c>
      <c r="K9" s="61" t="s">
        <v>7</v>
      </c>
      <c r="L9" s="61" t="s">
        <v>8</v>
      </c>
      <c r="M9" s="61" t="s">
        <v>9</v>
      </c>
      <c r="N9" s="61" t="s">
        <v>10</v>
      </c>
      <c r="O9" s="61" t="s">
        <v>11</v>
      </c>
      <c r="P9" s="63" t="s">
        <v>12</v>
      </c>
      <c r="Q9" s="65"/>
      <c r="R9" s="63" t="s">
        <v>13</v>
      </c>
      <c r="S9" s="65"/>
      <c r="T9" s="9"/>
      <c r="U9" s="9"/>
      <c r="V9" s="9"/>
      <c r="W9" s="9"/>
      <c r="X9" s="9"/>
      <c r="Y9" s="9"/>
    </row>
    <row r="10" spans="1:25" s="10" customFormat="1" ht="87.75" customHeight="1">
      <c r="A10" s="62"/>
      <c r="B10" s="62"/>
      <c r="C10" s="12"/>
      <c r="D10" s="62"/>
      <c r="E10" s="62"/>
      <c r="F10" s="62"/>
      <c r="G10" s="8" t="s">
        <v>14</v>
      </c>
      <c r="H10" s="11" t="s">
        <v>15</v>
      </c>
      <c r="I10" s="8" t="s">
        <v>16</v>
      </c>
      <c r="J10" s="62"/>
      <c r="K10" s="62"/>
      <c r="L10" s="62"/>
      <c r="M10" s="62"/>
      <c r="N10" s="62"/>
      <c r="O10" s="62"/>
      <c r="P10" s="11"/>
      <c r="Q10" s="8" t="s">
        <v>17</v>
      </c>
      <c r="R10" s="8" t="s">
        <v>18</v>
      </c>
      <c r="S10" s="11" t="s">
        <v>19</v>
      </c>
      <c r="T10" s="9"/>
      <c r="U10" s="9"/>
      <c r="V10" s="9"/>
      <c r="W10" s="9"/>
      <c r="X10" s="9"/>
      <c r="Y10" s="9"/>
    </row>
    <row r="11" spans="1:25" s="15" customFormat="1" ht="13.5" customHeight="1">
      <c r="A11" s="13">
        <v>1</v>
      </c>
      <c r="B11" s="13">
        <v>2</v>
      </c>
      <c r="C11" s="13"/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3">
        <v>15</v>
      </c>
      <c r="Q11" s="13">
        <v>16</v>
      </c>
      <c r="R11" s="13">
        <v>17</v>
      </c>
      <c r="S11" s="13">
        <v>18</v>
      </c>
      <c r="T11" s="14"/>
      <c r="U11" s="14"/>
      <c r="V11" s="14"/>
      <c r="W11" s="14"/>
      <c r="X11" s="14"/>
      <c r="Y11" s="14"/>
    </row>
    <row r="12" spans="1:25" s="21" customFormat="1" ht="45.75" customHeight="1">
      <c r="A12" s="16" t="s">
        <v>20</v>
      </c>
      <c r="B12" s="17"/>
      <c r="C12" s="17"/>
      <c r="D12" s="18" t="s">
        <v>21</v>
      </c>
      <c r="E12" s="19">
        <f>SUM(E13:E14)</f>
        <v>70200</v>
      </c>
      <c r="F12" s="19">
        <f>G12+J12+K12+L12+M12+N12</f>
        <v>70200</v>
      </c>
      <c r="G12" s="19">
        <f>H12+I12</f>
        <v>20200</v>
      </c>
      <c r="H12" s="19">
        <f t="shared" ref="H12:S12" si="0">SUM(H13:H14)</f>
        <v>0</v>
      </c>
      <c r="I12" s="19">
        <f t="shared" si="0"/>
        <v>20200</v>
      </c>
      <c r="J12" s="19">
        <f t="shared" si="0"/>
        <v>50000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20"/>
      <c r="U12" s="20"/>
      <c r="V12" s="20"/>
      <c r="W12" s="20"/>
      <c r="X12" s="20"/>
      <c r="Y12" s="20"/>
    </row>
    <row r="13" spans="1:25" s="21" customFormat="1" ht="35.25" customHeight="1">
      <c r="A13" s="22"/>
      <c r="B13" s="22" t="s">
        <v>22</v>
      </c>
      <c r="C13" s="23"/>
      <c r="D13" s="24" t="s">
        <v>23</v>
      </c>
      <c r="E13" s="25">
        <v>50000</v>
      </c>
      <c r="F13" s="25">
        <v>50000</v>
      </c>
      <c r="G13" s="26">
        <f>H13+I13</f>
        <v>0</v>
      </c>
      <c r="H13" s="25">
        <v>0</v>
      </c>
      <c r="I13" s="25">
        <v>0</v>
      </c>
      <c r="J13" s="25">
        <v>50000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0"/>
      <c r="U13" s="20"/>
      <c r="V13" s="20"/>
      <c r="W13" s="20"/>
      <c r="X13" s="20"/>
      <c r="Y13" s="20"/>
    </row>
    <row r="14" spans="1:25" s="33" customFormat="1" ht="35.25" customHeight="1">
      <c r="A14" s="27"/>
      <c r="B14" s="28" t="s">
        <v>24</v>
      </c>
      <c r="C14" s="27"/>
      <c r="D14" s="29" t="s">
        <v>25</v>
      </c>
      <c r="E14" s="30">
        <v>20200</v>
      </c>
      <c r="F14" s="26">
        <v>20200</v>
      </c>
      <c r="G14" s="31">
        <v>20200</v>
      </c>
      <c r="H14" s="30">
        <v>0</v>
      </c>
      <c r="I14" s="30">
        <v>20200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2"/>
      <c r="U14" s="32"/>
      <c r="V14" s="32"/>
      <c r="W14" s="32"/>
      <c r="X14" s="32"/>
      <c r="Y14" s="32"/>
    </row>
    <row r="15" spans="1:25" s="21" customFormat="1" ht="72.75" customHeight="1">
      <c r="A15" s="34">
        <v>400</v>
      </c>
      <c r="B15" s="34"/>
      <c r="C15" s="34"/>
      <c r="D15" s="35" t="s">
        <v>26</v>
      </c>
      <c r="E15" s="36">
        <f>E16</f>
        <v>137500</v>
      </c>
      <c r="F15" s="36">
        <f>F16</f>
        <v>137500</v>
      </c>
      <c r="G15" s="36">
        <f>G16</f>
        <v>137500</v>
      </c>
      <c r="H15" s="36">
        <f>H16</f>
        <v>21500</v>
      </c>
      <c r="I15" s="36">
        <f>I16</f>
        <v>116000</v>
      </c>
      <c r="J15" s="36">
        <f t="shared" ref="J15:S15" si="1">J16</f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36">
        <f t="shared" si="1"/>
        <v>0</v>
      </c>
      <c r="T15" s="20"/>
      <c r="U15" s="20"/>
      <c r="V15" s="20"/>
      <c r="W15" s="20"/>
      <c r="X15" s="20"/>
      <c r="Y15" s="20"/>
    </row>
    <row r="16" spans="1:25" s="33" customFormat="1" ht="40.5" customHeight="1">
      <c r="A16" s="27"/>
      <c r="B16" s="27">
        <v>40002</v>
      </c>
      <c r="C16" s="27"/>
      <c r="D16" s="29" t="s">
        <v>27</v>
      </c>
      <c r="E16" s="30">
        <v>137500</v>
      </c>
      <c r="F16" s="26">
        <v>137500</v>
      </c>
      <c r="G16" s="37">
        <v>137500</v>
      </c>
      <c r="H16" s="30">
        <v>21500</v>
      </c>
      <c r="I16" s="30">
        <v>116000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2"/>
      <c r="U16" s="32"/>
      <c r="V16" s="32"/>
      <c r="W16" s="32"/>
      <c r="X16" s="32"/>
      <c r="Y16" s="32"/>
    </row>
    <row r="17" spans="1:25" s="21" customFormat="1" ht="45.75" customHeight="1">
      <c r="A17" s="34">
        <v>600</v>
      </c>
      <c r="B17" s="34"/>
      <c r="C17" s="34"/>
      <c r="D17" s="35" t="s">
        <v>28</v>
      </c>
      <c r="E17" s="36">
        <f t="shared" ref="E17:S17" si="2">SUM(E18:E19)</f>
        <v>3609682</v>
      </c>
      <c r="F17" s="36">
        <f t="shared" si="2"/>
        <v>364182</v>
      </c>
      <c r="G17" s="36">
        <f t="shared" si="2"/>
        <v>165000</v>
      </c>
      <c r="H17" s="36">
        <f t="shared" si="2"/>
        <v>15000</v>
      </c>
      <c r="I17" s="36">
        <f t="shared" si="2"/>
        <v>150000</v>
      </c>
      <c r="J17" s="36">
        <f t="shared" si="2"/>
        <v>199182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3245500</v>
      </c>
      <c r="P17" s="36">
        <f t="shared" si="2"/>
        <v>3245500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20"/>
      <c r="U17" s="20"/>
      <c r="V17" s="20"/>
      <c r="W17" s="20"/>
      <c r="X17" s="20"/>
      <c r="Y17" s="20"/>
    </row>
    <row r="18" spans="1:25" s="33" customFormat="1" ht="35.25" customHeight="1">
      <c r="A18" s="27"/>
      <c r="B18" s="27">
        <v>60004</v>
      </c>
      <c r="C18" s="27"/>
      <c r="D18" s="29" t="s">
        <v>29</v>
      </c>
      <c r="E18" s="30">
        <v>199182</v>
      </c>
      <c r="F18" s="30">
        <v>199182</v>
      </c>
      <c r="G18" s="37">
        <f>H18+I18</f>
        <v>0</v>
      </c>
      <c r="H18" s="30">
        <v>0</v>
      </c>
      <c r="I18" s="30">
        <v>0</v>
      </c>
      <c r="J18" s="30">
        <v>199182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2"/>
      <c r="U18" s="32"/>
      <c r="V18" s="32"/>
      <c r="W18" s="32"/>
      <c r="X18" s="32"/>
      <c r="Y18" s="32"/>
    </row>
    <row r="19" spans="1:25" s="33" customFormat="1" ht="35.25" customHeight="1">
      <c r="A19" s="27"/>
      <c r="B19" s="27">
        <v>60016</v>
      </c>
      <c r="C19" s="27"/>
      <c r="D19" s="29" t="s">
        <v>30</v>
      </c>
      <c r="E19" s="30">
        <v>3410500</v>
      </c>
      <c r="F19" s="31">
        <v>165000</v>
      </c>
      <c r="G19" s="37">
        <v>165000</v>
      </c>
      <c r="H19" s="30">
        <v>15000</v>
      </c>
      <c r="I19" s="30">
        <v>150000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3245500</v>
      </c>
      <c r="P19" s="30">
        <v>3245500</v>
      </c>
      <c r="Q19" s="30">
        <v>0</v>
      </c>
      <c r="R19" s="30">
        <v>0</v>
      </c>
      <c r="S19" s="30">
        <v>0</v>
      </c>
      <c r="T19" s="32"/>
      <c r="U19" s="32"/>
      <c r="V19" s="32"/>
      <c r="W19" s="32"/>
      <c r="X19" s="32"/>
      <c r="Y19" s="32"/>
    </row>
    <row r="20" spans="1:25" s="21" customFormat="1" ht="46.5" customHeight="1">
      <c r="A20" s="34">
        <v>700</v>
      </c>
      <c r="B20" s="34"/>
      <c r="C20" s="34"/>
      <c r="D20" s="35" t="s">
        <v>32</v>
      </c>
      <c r="E20" s="36">
        <f>E21</f>
        <v>79500</v>
      </c>
      <c r="F20" s="38">
        <f>G20+J20+K20+L20+M20+N20</f>
        <v>79500</v>
      </c>
      <c r="G20" s="39">
        <f>H20+I20</f>
        <v>79500</v>
      </c>
      <c r="H20" s="36">
        <f t="shared" ref="H20:P20" si="3">H21</f>
        <v>0</v>
      </c>
      <c r="I20" s="36">
        <f t="shared" si="3"/>
        <v>79500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36">
        <f t="shared" si="3"/>
        <v>0</v>
      </c>
      <c r="Q20" s="36">
        <v>0</v>
      </c>
      <c r="R20" s="36">
        <v>0</v>
      </c>
      <c r="S20" s="36">
        <v>0</v>
      </c>
      <c r="T20" s="20"/>
      <c r="U20" s="20"/>
      <c r="V20" s="20"/>
      <c r="W20" s="20"/>
      <c r="X20" s="20"/>
      <c r="Y20" s="20"/>
    </row>
    <row r="21" spans="1:25" s="33" customFormat="1" ht="42" customHeight="1">
      <c r="A21" s="27"/>
      <c r="B21" s="27">
        <v>70005</v>
      </c>
      <c r="C21" s="27"/>
      <c r="D21" s="29" t="s">
        <v>33</v>
      </c>
      <c r="E21" s="30">
        <v>79500</v>
      </c>
      <c r="F21" s="31">
        <v>79500</v>
      </c>
      <c r="G21" s="31">
        <v>79500</v>
      </c>
      <c r="H21" s="30">
        <v>0</v>
      </c>
      <c r="I21" s="30">
        <v>79500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2"/>
      <c r="U21" s="32"/>
      <c r="V21" s="32"/>
      <c r="W21" s="32"/>
      <c r="X21" s="32"/>
      <c r="Y21" s="32"/>
    </row>
    <row r="22" spans="1:25" s="21" customFormat="1" ht="44.25" customHeight="1">
      <c r="A22" s="34">
        <v>710</v>
      </c>
      <c r="B22" s="34"/>
      <c r="C22" s="34"/>
      <c r="D22" s="35" t="s">
        <v>34</v>
      </c>
      <c r="E22" s="59">
        <f t="shared" ref="E22:S22" si="4">E23+E24</f>
        <v>11391.81</v>
      </c>
      <c r="F22" s="59">
        <f t="shared" si="4"/>
        <v>11391.81</v>
      </c>
      <c r="G22" s="59">
        <f t="shared" si="4"/>
        <v>10991.81</v>
      </c>
      <c r="H22" s="59">
        <f t="shared" si="4"/>
        <v>0</v>
      </c>
      <c r="I22" s="59">
        <f t="shared" si="4"/>
        <v>10991.81</v>
      </c>
      <c r="J22" s="36">
        <f t="shared" si="4"/>
        <v>0</v>
      </c>
      <c r="K22" s="36">
        <f t="shared" si="4"/>
        <v>400</v>
      </c>
      <c r="L22" s="36">
        <f t="shared" si="4"/>
        <v>0</v>
      </c>
      <c r="M22" s="36">
        <f t="shared" si="4"/>
        <v>0</v>
      </c>
      <c r="N22" s="36">
        <f t="shared" si="4"/>
        <v>0</v>
      </c>
      <c r="O22" s="36">
        <f t="shared" si="4"/>
        <v>0</v>
      </c>
      <c r="P22" s="36">
        <f t="shared" si="4"/>
        <v>0</v>
      </c>
      <c r="Q22" s="36">
        <f t="shared" si="4"/>
        <v>0</v>
      </c>
      <c r="R22" s="36">
        <f t="shared" si="4"/>
        <v>0</v>
      </c>
      <c r="S22" s="36">
        <f t="shared" si="4"/>
        <v>0</v>
      </c>
      <c r="T22" s="20"/>
      <c r="U22" s="20"/>
      <c r="V22" s="20"/>
      <c r="W22" s="20"/>
      <c r="X22" s="20"/>
      <c r="Y22" s="20"/>
    </row>
    <row r="23" spans="1:25" s="21" customFormat="1" ht="36.75" customHeight="1">
      <c r="A23" s="40"/>
      <c r="B23" s="40">
        <v>71004</v>
      </c>
      <c r="C23" s="40"/>
      <c r="D23" s="41" t="s">
        <v>35</v>
      </c>
      <c r="E23" s="58">
        <v>10591.81</v>
      </c>
      <c r="F23" s="58">
        <v>10591.81</v>
      </c>
      <c r="G23" s="58">
        <v>10191.81</v>
      </c>
      <c r="H23" s="37">
        <v>0</v>
      </c>
      <c r="I23" s="58">
        <v>10191.81</v>
      </c>
      <c r="J23" s="37">
        <v>0</v>
      </c>
      <c r="K23" s="37">
        <v>400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20"/>
      <c r="U23" s="20"/>
      <c r="V23" s="20"/>
      <c r="W23" s="20"/>
      <c r="X23" s="20"/>
      <c r="Y23" s="20"/>
    </row>
    <row r="24" spans="1:25" s="33" customFormat="1" ht="35.25" customHeight="1">
      <c r="A24" s="27"/>
      <c r="B24" s="27">
        <v>71095</v>
      </c>
      <c r="C24" s="27"/>
      <c r="D24" s="29" t="s">
        <v>31</v>
      </c>
      <c r="E24" s="30">
        <v>800</v>
      </c>
      <c r="F24" s="37">
        <v>800</v>
      </c>
      <c r="G24" s="31">
        <v>800</v>
      </c>
      <c r="H24" s="30">
        <v>0</v>
      </c>
      <c r="I24" s="30">
        <v>800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2"/>
      <c r="U24" s="32"/>
      <c r="V24" s="32"/>
      <c r="W24" s="32"/>
      <c r="X24" s="32"/>
      <c r="Y24" s="32"/>
    </row>
    <row r="25" spans="1:25" s="21" customFormat="1" ht="45" customHeight="1">
      <c r="A25" s="34">
        <v>750</v>
      </c>
      <c r="B25" s="34"/>
      <c r="C25" s="34"/>
      <c r="D25" s="35" t="s">
        <v>36</v>
      </c>
      <c r="E25" s="36">
        <f>SUM(E26:E30)</f>
        <v>2030369</v>
      </c>
      <c r="F25" s="36">
        <f t="shared" ref="F25:Y25" si="5">SUM(F26:F30)</f>
        <v>2015369</v>
      </c>
      <c r="G25" s="36">
        <f t="shared" si="5"/>
        <v>1899119</v>
      </c>
      <c r="H25" s="36">
        <f t="shared" si="5"/>
        <v>1392819</v>
      </c>
      <c r="I25" s="36">
        <f t="shared" si="5"/>
        <v>506300</v>
      </c>
      <c r="J25" s="36">
        <f t="shared" si="5"/>
        <v>0</v>
      </c>
      <c r="K25" s="36">
        <f t="shared" si="5"/>
        <v>116250</v>
      </c>
      <c r="L25" s="36">
        <f t="shared" si="5"/>
        <v>0</v>
      </c>
      <c r="M25" s="36">
        <f t="shared" si="5"/>
        <v>0</v>
      </c>
      <c r="N25" s="36">
        <f t="shared" si="5"/>
        <v>0</v>
      </c>
      <c r="O25" s="36">
        <f t="shared" si="5"/>
        <v>15000</v>
      </c>
      <c r="P25" s="36">
        <f t="shared" si="5"/>
        <v>15000</v>
      </c>
      <c r="Q25" s="36">
        <f t="shared" si="5"/>
        <v>0</v>
      </c>
      <c r="R25" s="36">
        <f t="shared" si="5"/>
        <v>0</v>
      </c>
      <c r="S25" s="36">
        <f t="shared" si="5"/>
        <v>0</v>
      </c>
      <c r="T25" s="36">
        <f t="shared" si="5"/>
        <v>0</v>
      </c>
      <c r="U25" s="36">
        <f t="shared" si="5"/>
        <v>0</v>
      </c>
      <c r="V25" s="36">
        <f t="shared" si="5"/>
        <v>0</v>
      </c>
      <c r="W25" s="36">
        <f t="shared" si="5"/>
        <v>0</v>
      </c>
      <c r="X25" s="36">
        <f t="shared" si="5"/>
        <v>0</v>
      </c>
      <c r="Y25" s="36">
        <f t="shared" si="5"/>
        <v>0</v>
      </c>
    </row>
    <row r="26" spans="1:25" s="33" customFormat="1" ht="35.25" customHeight="1">
      <c r="A26" s="27"/>
      <c r="B26" s="27">
        <v>75011</v>
      </c>
      <c r="C26" s="27"/>
      <c r="D26" s="29" t="s">
        <v>37</v>
      </c>
      <c r="E26" s="30">
        <v>75015</v>
      </c>
      <c r="F26" s="31">
        <v>75015</v>
      </c>
      <c r="G26" s="26">
        <v>75015</v>
      </c>
      <c r="H26" s="30">
        <v>70515</v>
      </c>
      <c r="I26" s="30">
        <v>4500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2"/>
      <c r="U26" s="32"/>
      <c r="V26" s="32"/>
      <c r="W26" s="32"/>
      <c r="X26" s="32"/>
      <c r="Y26" s="32"/>
    </row>
    <row r="27" spans="1:25" s="33" customFormat="1" ht="35.25" customHeight="1">
      <c r="A27" s="27"/>
      <c r="B27" s="27">
        <v>75022</v>
      </c>
      <c r="C27" s="27"/>
      <c r="D27" s="29" t="s">
        <v>38</v>
      </c>
      <c r="E27" s="30">
        <v>110600</v>
      </c>
      <c r="F27" s="31">
        <v>110600</v>
      </c>
      <c r="G27" s="31">
        <f>H27+I27</f>
        <v>17000</v>
      </c>
      <c r="H27" s="30">
        <v>0</v>
      </c>
      <c r="I27" s="30">
        <v>17000</v>
      </c>
      <c r="J27" s="30">
        <v>0</v>
      </c>
      <c r="K27" s="30">
        <v>93600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2"/>
      <c r="U27" s="32"/>
      <c r="V27" s="32"/>
      <c r="W27" s="32"/>
      <c r="X27" s="32"/>
      <c r="Y27" s="32"/>
    </row>
    <row r="28" spans="1:25" s="33" customFormat="1" ht="35.25" customHeight="1">
      <c r="A28" s="27"/>
      <c r="B28" s="27">
        <v>75023</v>
      </c>
      <c r="C28" s="27"/>
      <c r="D28" s="29" t="s">
        <v>39</v>
      </c>
      <c r="E28" s="30">
        <v>1376983</v>
      </c>
      <c r="F28" s="31">
        <v>1361983</v>
      </c>
      <c r="G28" s="37">
        <f>H28+I28</f>
        <v>1360583</v>
      </c>
      <c r="H28" s="30">
        <v>990783</v>
      </c>
      <c r="I28" s="30">
        <v>369800</v>
      </c>
      <c r="J28" s="30">
        <v>0</v>
      </c>
      <c r="K28" s="30">
        <v>1400</v>
      </c>
      <c r="L28" s="30">
        <v>0</v>
      </c>
      <c r="M28" s="30">
        <v>0</v>
      </c>
      <c r="N28" s="30">
        <v>0</v>
      </c>
      <c r="O28" s="30">
        <v>15000</v>
      </c>
      <c r="P28" s="30">
        <v>15000</v>
      </c>
      <c r="Q28" s="30">
        <v>0</v>
      </c>
      <c r="R28" s="30">
        <v>0</v>
      </c>
      <c r="S28" s="30">
        <v>0</v>
      </c>
      <c r="T28" s="32"/>
      <c r="U28" s="32"/>
      <c r="V28" s="32"/>
      <c r="W28" s="32"/>
      <c r="X28" s="32"/>
      <c r="Y28" s="32"/>
    </row>
    <row r="29" spans="1:25" s="33" customFormat="1" ht="35.25" customHeight="1">
      <c r="A29" s="42"/>
      <c r="B29" s="42">
        <v>75075</v>
      </c>
      <c r="C29" s="42"/>
      <c r="D29" s="43" t="s">
        <v>40</v>
      </c>
      <c r="E29" s="44">
        <v>10000</v>
      </c>
      <c r="F29" s="31">
        <v>10000</v>
      </c>
      <c r="G29" s="26">
        <v>10000</v>
      </c>
      <c r="H29" s="44">
        <v>0</v>
      </c>
      <c r="I29" s="44">
        <v>10000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32"/>
      <c r="U29" s="32"/>
      <c r="V29" s="32"/>
      <c r="W29" s="32"/>
      <c r="X29" s="32"/>
      <c r="Y29" s="32"/>
    </row>
    <row r="30" spans="1:25" s="33" customFormat="1" ht="35.25" customHeight="1">
      <c r="A30" s="27"/>
      <c r="B30" s="27">
        <v>75095</v>
      </c>
      <c r="C30" s="42"/>
      <c r="D30" s="29" t="s">
        <v>31</v>
      </c>
      <c r="E30" s="30">
        <v>457771</v>
      </c>
      <c r="F30" s="37">
        <v>457771</v>
      </c>
      <c r="G30" s="37">
        <f>H30+I30</f>
        <v>436521</v>
      </c>
      <c r="H30" s="30">
        <v>331521</v>
      </c>
      <c r="I30" s="30">
        <v>105000</v>
      </c>
      <c r="J30" s="30">
        <v>0</v>
      </c>
      <c r="K30" s="30">
        <v>21250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2"/>
      <c r="U30" s="32"/>
      <c r="V30" s="32"/>
      <c r="W30" s="32"/>
      <c r="X30" s="32"/>
      <c r="Y30" s="32"/>
    </row>
    <row r="31" spans="1:25" s="21" customFormat="1" ht="93.75" customHeight="1">
      <c r="A31" s="45">
        <v>751</v>
      </c>
      <c r="B31" s="45"/>
      <c r="C31" s="45"/>
      <c r="D31" s="46" t="s">
        <v>41</v>
      </c>
      <c r="E31" s="38">
        <f>E32</f>
        <v>852</v>
      </c>
      <c r="F31" s="39">
        <f>G31+J31+K31+L31+M31+N31</f>
        <v>852</v>
      </c>
      <c r="G31" s="36">
        <f>H31+I31</f>
        <v>852</v>
      </c>
      <c r="H31" s="38">
        <f>H32</f>
        <v>0</v>
      </c>
      <c r="I31" s="38">
        <f>I32</f>
        <v>852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20"/>
      <c r="U31" s="20"/>
      <c r="V31" s="20"/>
      <c r="W31" s="20"/>
      <c r="X31" s="20"/>
      <c r="Y31" s="20"/>
    </row>
    <row r="32" spans="1:25" s="33" customFormat="1" ht="60" customHeight="1">
      <c r="A32" s="42"/>
      <c r="B32" s="42">
        <v>75101</v>
      </c>
      <c r="C32" s="42"/>
      <c r="D32" s="43" t="s">
        <v>42</v>
      </c>
      <c r="E32" s="44">
        <v>852</v>
      </c>
      <c r="F32" s="31">
        <v>852</v>
      </c>
      <c r="G32" s="26">
        <f>H32+I32</f>
        <v>852</v>
      </c>
      <c r="H32" s="44">
        <v>0</v>
      </c>
      <c r="I32" s="44">
        <v>852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32"/>
      <c r="U32" s="32"/>
      <c r="V32" s="32"/>
      <c r="W32" s="32"/>
      <c r="X32" s="32"/>
      <c r="Y32" s="32"/>
    </row>
    <row r="33" spans="1:25" s="33" customFormat="1" ht="67.5" customHeight="1">
      <c r="A33" s="45">
        <v>754</v>
      </c>
      <c r="B33" s="45"/>
      <c r="C33" s="45"/>
      <c r="D33" s="46" t="s">
        <v>43</v>
      </c>
      <c r="E33" s="38">
        <f>SUM(E34:E35)</f>
        <v>787975</v>
      </c>
      <c r="F33" s="38">
        <f>G33+J33+K33+L33+M33+N33</f>
        <v>137975</v>
      </c>
      <c r="G33" s="38">
        <f>H33+I33</f>
        <v>132975</v>
      </c>
      <c r="H33" s="38">
        <f t="shared" ref="H33:S33" si="6">SUM(H34:H35)</f>
        <v>31900</v>
      </c>
      <c r="I33" s="38">
        <f t="shared" si="6"/>
        <v>101075</v>
      </c>
      <c r="J33" s="38">
        <f t="shared" si="6"/>
        <v>0</v>
      </c>
      <c r="K33" s="38">
        <f t="shared" si="6"/>
        <v>5000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38">
        <f t="shared" si="6"/>
        <v>650000</v>
      </c>
      <c r="P33" s="38">
        <f t="shared" si="6"/>
        <v>650000</v>
      </c>
      <c r="Q33" s="38">
        <f t="shared" si="6"/>
        <v>0</v>
      </c>
      <c r="R33" s="38">
        <f t="shared" si="6"/>
        <v>0</v>
      </c>
      <c r="S33" s="38">
        <f t="shared" si="6"/>
        <v>0</v>
      </c>
      <c r="T33" s="32"/>
      <c r="U33" s="32"/>
      <c r="V33" s="32"/>
      <c r="W33" s="32"/>
      <c r="X33" s="32"/>
      <c r="Y33" s="32"/>
    </row>
    <row r="34" spans="1:25" s="33" customFormat="1" ht="35.25" customHeight="1">
      <c r="A34" s="42"/>
      <c r="B34" s="42">
        <v>75412</v>
      </c>
      <c r="C34" s="42"/>
      <c r="D34" s="43" t="s">
        <v>44</v>
      </c>
      <c r="E34" s="44">
        <v>786475</v>
      </c>
      <c r="F34" s="37">
        <v>136475</v>
      </c>
      <c r="G34" s="31">
        <f>H34+I34</f>
        <v>131475</v>
      </c>
      <c r="H34" s="44">
        <v>31900</v>
      </c>
      <c r="I34" s="44">
        <v>99575</v>
      </c>
      <c r="J34" s="44">
        <v>0</v>
      </c>
      <c r="K34" s="44">
        <v>5000</v>
      </c>
      <c r="L34" s="44">
        <v>0</v>
      </c>
      <c r="M34" s="44">
        <v>0</v>
      </c>
      <c r="N34" s="44">
        <v>0</v>
      </c>
      <c r="O34" s="44">
        <v>650000</v>
      </c>
      <c r="P34" s="44">
        <v>650000</v>
      </c>
      <c r="Q34" s="44">
        <v>0</v>
      </c>
      <c r="R34" s="44">
        <v>0</v>
      </c>
      <c r="S34" s="44">
        <v>0</v>
      </c>
      <c r="T34" s="32"/>
      <c r="U34" s="32"/>
      <c r="V34" s="32"/>
      <c r="W34" s="32"/>
      <c r="X34" s="32"/>
      <c r="Y34" s="32"/>
    </row>
    <row r="35" spans="1:25" s="33" customFormat="1" ht="35.25" customHeight="1">
      <c r="A35" s="42"/>
      <c r="B35" s="42">
        <v>75414</v>
      </c>
      <c r="C35" s="42"/>
      <c r="D35" s="43" t="s">
        <v>45</v>
      </c>
      <c r="E35" s="44">
        <v>1500</v>
      </c>
      <c r="F35" s="37">
        <v>1500</v>
      </c>
      <c r="G35" s="31">
        <v>1500</v>
      </c>
      <c r="H35" s="44">
        <v>0</v>
      </c>
      <c r="I35" s="44">
        <v>1500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32"/>
      <c r="U35" s="32"/>
      <c r="V35" s="32"/>
      <c r="W35" s="32"/>
      <c r="X35" s="32"/>
      <c r="Y35" s="32"/>
    </row>
    <row r="36" spans="1:25" s="33" customFormat="1" ht="37.5" customHeight="1">
      <c r="A36" s="34">
        <v>757</v>
      </c>
      <c r="B36" s="34"/>
      <c r="C36" s="45"/>
      <c r="D36" s="35" t="s">
        <v>46</v>
      </c>
      <c r="E36" s="36">
        <f>E37</f>
        <v>21000</v>
      </c>
      <c r="F36" s="36">
        <f>F37</f>
        <v>21000</v>
      </c>
      <c r="G36" s="36">
        <f>H36+I36</f>
        <v>1000</v>
      </c>
      <c r="H36" s="38">
        <f t="shared" ref="H36:N36" si="7">H37</f>
        <v>0</v>
      </c>
      <c r="I36" s="38">
        <f t="shared" si="7"/>
        <v>1000</v>
      </c>
      <c r="J36" s="38">
        <f t="shared" si="7"/>
        <v>0</v>
      </c>
      <c r="K36" s="38">
        <f t="shared" si="7"/>
        <v>0</v>
      </c>
      <c r="L36" s="38">
        <f t="shared" si="7"/>
        <v>0</v>
      </c>
      <c r="M36" s="38">
        <f t="shared" si="7"/>
        <v>0</v>
      </c>
      <c r="N36" s="38">
        <f t="shared" si="7"/>
        <v>20000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2"/>
      <c r="U36" s="32"/>
      <c r="V36" s="32"/>
      <c r="W36" s="32"/>
      <c r="X36" s="32"/>
      <c r="Y36" s="32"/>
    </row>
    <row r="37" spans="1:25" s="33" customFormat="1" ht="53.25" customHeight="1">
      <c r="A37" s="42"/>
      <c r="B37" s="42">
        <v>75702</v>
      </c>
      <c r="C37" s="42"/>
      <c r="D37" s="43" t="s">
        <v>47</v>
      </c>
      <c r="E37" s="44">
        <v>21000</v>
      </c>
      <c r="F37" s="26">
        <v>21000</v>
      </c>
      <c r="G37" s="37">
        <v>1000</v>
      </c>
      <c r="H37" s="44">
        <v>0</v>
      </c>
      <c r="I37" s="44">
        <v>1000</v>
      </c>
      <c r="J37" s="44">
        <v>0</v>
      </c>
      <c r="K37" s="44">
        <v>0</v>
      </c>
      <c r="L37" s="44">
        <v>0</v>
      </c>
      <c r="M37" s="44">
        <v>0</v>
      </c>
      <c r="N37" s="44">
        <v>20000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32"/>
      <c r="U37" s="32"/>
      <c r="V37" s="32"/>
      <c r="W37" s="32"/>
      <c r="X37" s="32"/>
      <c r="Y37" s="32"/>
    </row>
    <row r="38" spans="1:25" s="33" customFormat="1" ht="43.5" customHeight="1">
      <c r="A38" s="45">
        <v>758</v>
      </c>
      <c r="B38" s="45"/>
      <c r="C38" s="45"/>
      <c r="D38" s="46" t="s">
        <v>48</v>
      </c>
      <c r="E38" s="38">
        <f t="shared" ref="E38:S38" si="8">SUM(E39:E40)</f>
        <v>57500</v>
      </c>
      <c r="F38" s="38">
        <f t="shared" si="8"/>
        <v>57500</v>
      </c>
      <c r="G38" s="38">
        <f t="shared" si="8"/>
        <v>57500</v>
      </c>
      <c r="H38" s="38">
        <f t="shared" si="8"/>
        <v>0</v>
      </c>
      <c r="I38" s="38">
        <f t="shared" si="8"/>
        <v>57500</v>
      </c>
      <c r="J38" s="38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 t="shared" si="8"/>
        <v>0</v>
      </c>
      <c r="P38" s="38">
        <f t="shared" si="8"/>
        <v>0</v>
      </c>
      <c r="Q38" s="38">
        <f t="shared" si="8"/>
        <v>0</v>
      </c>
      <c r="R38" s="38">
        <f t="shared" si="8"/>
        <v>0</v>
      </c>
      <c r="S38" s="38">
        <f t="shared" si="8"/>
        <v>0</v>
      </c>
      <c r="T38" s="32"/>
      <c r="U38" s="32"/>
      <c r="V38" s="32"/>
      <c r="W38" s="32"/>
      <c r="X38" s="32"/>
      <c r="Y38" s="32"/>
    </row>
    <row r="39" spans="1:25" s="33" customFormat="1" ht="35.25" customHeight="1">
      <c r="A39" s="27"/>
      <c r="B39" s="27">
        <v>75814</v>
      </c>
      <c r="C39" s="27"/>
      <c r="D39" s="29" t="s">
        <v>49</v>
      </c>
      <c r="E39" s="30">
        <v>2000</v>
      </c>
      <c r="F39" s="26">
        <v>2000</v>
      </c>
      <c r="G39" s="37">
        <v>2000</v>
      </c>
      <c r="H39" s="30">
        <v>0</v>
      </c>
      <c r="I39" s="30">
        <v>2000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2"/>
      <c r="U39" s="32"/>
      <c r="V39" s="32"/>
      <c r="W39" s="32"/>
      <c r="X39" s="32"/>
      <c r="Y39" s="32"/>
    </row>
    <row r="40" spans="1:25" s="33" customFormat="1" ht="35.25" customHeight="1">
      <c r="A40" s="42"/>
      <c r="B40" s="42">
        <v>75818</v>
      </c>
      <c r="C40" s="42"/>
      <c r="D40" s="43" t="s">
        <v>50</v>
      </c>
      <c r="E40" s="44">
        <v>55500</v>
      </c>
      <c r="F40" s="31">
        <v>55500</v>
      </c>
      <c r="G40" s="26">
        <v>55500</v>
      </c>
      <c r="H40" s="44">
        <v>0</v>
      </c>
      <c r="I40" s="44">
        <v>55500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32"/>
      <c r="U40" s="32"/>
      <c r="V40" s="32"/>
      <c r="W40" s="32"/>
      <c r="X40" s="32"/>
      <c r="Y40" s="32"/>
    </row>
    <row r="41" spans="1:25" s="33" customFormat="1" ht="45" customHeight="1">
      <c r="A41" s="45">
        <v>801</v>
      </c>
      <c r="B41" s="45"/>
      <c r="C41" s="45"/>
      <c r="D41" s="46" t="s">
        <v>51</v>
      </c>
      <c r="E41" s="38">
        <f>SUM(E42,E43,E44,E45,E46,E47,E48,E49)</f>
        <v>3342345</v>
      </c>
      <c r="F41" s="38">
        <f t="shared" ref="F41:S41" si="9">SUM(F42,F43,F44,F45,F46,F47,F48,F49)</f>
        <v>3342345</v>
      </c>
      <c r="G41" s="38">
        <f t="shared" si="9"/>
        <v>3023785</v>
      </c>
      <c r="H41" s="38">
        <f t="shared" si="9"/>
        <v>2485245</v>
      </c>
      <c r="I41" s="38">
        <f t="shared" si="9"/>
        <v>538540</v>
      </c>
      <c r="J41" s="38">
        <f t="shared" si="9"/>
        <v>191218</v>
      </c>
      <c r="K41" s="38">
        <f t="shared" si="9"/>
        <v>127342</v>
      </c>
      <c r="L41" s="38">
        <f t="shared" si="9"/>
        <v>0</v>
      </c>
      <c r="M41" s="38">
        <f t="shared" si="9"/>
        <v>0</v>
      </c>
      <c r="N41" s="38">
        <f t="shared" si="9"/>
        <v>0</v>
      </c>
      <c r="O41" s="38">
        <f t="shared" si="9"/>
        <v>0</v>
      </c>
      <c r="P41" s="38">
        <f t="shared" si="9"/>
        <v>0</v>
      </c>
      <c r="Q41" s="38">
        <f t="shared" si="9"/>
        <v>0</v>
      </c>
      <c r="R41" s="38">
        <f t="shared" si="9"/>
        <v>0</v>
      </c>
      <c r="S41" s="38">
        <f t="shared" si="9"/>
        <v>0</v>
      </c>
      <c r="T41" s="38">
        <f t="shared" ref="T41:Y41" si="10">SUM(T42,T43,T45,T46,T47,T48,T49)</f>
        <v>0</v>
      </c>
      <c r="U41" s="38">
        <f t="shared" si="10"/>
        <v>0</v>
      </c>
      <c r="V41" s="38">
        <f t="shared" si="10"/>
        <v>0</v>
      </c>
      <c r="W41" s="38">
        <f t="shared" si="10"/>
        <v>0</v>
      </c>
      <c r="X41" s="38">
        <f t="shared" si="10"/>
        <v>0</v>
      </c>
      <c r="Y41" s="38">
        <f t="shared" si="10"/>
        <v>0</v>
      </c>
    </row>
    <row r="42" spans="1:25" s="33" customFormat="1" ht="35.25" customHeight="1">
      <c r="A42" s="42"/>
      <c r="B42" s="42">
        <v>80101</v>
      </c>
      <c r="C42" s="42"/>
      <c r="D42" s="43" t="s">
        <v>52</v>
      </c>
      <c r="E42" s="44">
        <v>1960347</v>
      </c>
      <c r="F42" s="37">
        <v>1960347</v>
      </c>
      <c r="G42" s="37">
        <f>H42+I42</f>
        <v>1878359</v>
      </c>
      <c r="H42" s="44">
        <v>1671272</v>
      </c>
      <c r="I42" s="44">
        <v>207087</v>
      </c>
      <c r="J42" s="44">
        <v>0</v>
      </c>
      <c r="K42" s="44">
        <v>81988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32"/>
      <c r="U42" s="32"/>
      <c r="V42" s="32"/>
      <c r="W42" s="32"/>
      <c r="X42" s="32"/>
      <c r="Y42" s="32"/>
    </row>
    <row r="43" spans="1:25" s="33" customFormat="1" ht="35.25" customHeight="1">
      <c r="A43" s="42"/>
      <c r="B43" s="42">
        <v>80103</v>
      </c>
      <c r="C43" s="42"/>
      <c r="D43" s="43" t="s">
        <v>53</v>
      </c>
      <c r="E43" s="44">
        <v>164282</v>
      </c>
      <c r="F43" s="26">
        <v>164282</v>
      </c>
      <c r="G43" s="37">
        <f>H43+I43</f>
        <v>155102</v>
      </c>
      <c r="H43" s="44">
        <v>144674</v>
      </c>
      <c r="I43" s="44">
        <v>10428</v>
      </c>
      <c r="J43" s="44">
        <v>0</v>
      </c>
      <c r="K43" s="44">
        <v>9180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32"/>
      <c r="U43" s="32"/>
      <c r="V43" s="32"/>
      <c r="W43" s="32"/>
      <c r="X43" s="32"/>
      <c r="Y43" s="32"/>
    </row>
    <row r="44" spans="1:25" s="33" customFormat="1" ht="35.25" customHeight="1">
      <c r="A44" s="42"/>
      <c r="B44" s="42">
        <v>80104</v>
      </c>
      <c r="C44" s="42"/>
      <c r="D44" s="43" t="s">
        <v>84</v>
      </c>
      <c r="E44" s="44">
        <v>10000</v>
      </c>
      <c r="F44" s="37">
        <v>10000</v>
      </c>
      <c r="G44" s="37">
        <f t="shared" ref="G44:G49" si="11">H44+I44</f>
        <v>0</v>
      </c>
      <c r="H44" s="44">
        <v>0</v>
      </c>
      <c r="I44" s="44">
        <v>0</v>
      </c>
      <c r="J44" s="44">
        <v>10000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32"/>
      <c r="U44" s="32"/>
      <c r="V44" s="32"/>
      <c r="W44" s="32"/>
      <c r="X44" s="32"/>
      <c r="Y44" s="32"/>
    </row>
    <row r="45" spans="1:25" s="33" customFormat="1" ht="35.25" customHeight="1">
      <c r="A45" s="42"/>
      <c r="B45" s="42">
        <v>80106</v>
      </c>
      <c r="C45" s="42"/>
      <c r="D45" s="43" t="s">
        <v>54</v>
      </c>
      <c r="E45" s="44">
        <v>52118</v>
      </c>
      <c r="F45" s="37">
        <v>52118</v>
      </c>
      <c r="G45" s="37">
        <f t="shared" si="11"/>
        <v>52118</v>
      </c>
      <c r="H45" s="44">
        <v>49526</v>
      </c>
      <c r="I45" s="44">
        <v>2592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32"/>
      <c r="U45" s="32"/>
      <c r="V45" s="32"/>
      <c r="W45" s="32"/>
      <c r="X45" s="32"/>
      <c r="Y45" s="32"/>
    </row>
    <row r="46" spans="1:25" s="33" customFormat="1" ht="35.25" customHeight="1">
      <c r="A46" s="27"/>
      <c r="B46" s="27">
        <v>80110</v>
      </c>
      <c r="C46" s="27"/>
      <c r="D46" s="29" t="s">
        <v>55</v>
      </c>
      <c r="E46" s="30">
        <v>771614</v>
      </c>
      <c r="F46" s="26">
        <v>771614</v>
      </c>
      <c r="G46" s="37">
        <f t="shared" si="11"/>
        <v>740402</v>
      </c>
      <c r="H46" s="30">
        <v>596653</v>
      </c>
      <c r="I46" s="30">
        <v>143749</v>
      </c>
      <c r="J46" s="30">
        <v>0</v>
      </c>
      <c r="K46" s="30">
        <v>31212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2"/>
      <c r="U46" s="32"/>
      <c r="V46" s="32"/>
      <c r="W46" s="32"/>
      <c r="X46" s="32"/>
      <c r="Y46" s="32"/>
    </row>
    <row r="47" spans="1:25" s="33" customFormat="1" ht="35.25" customHeight="1">
      <c r="A47" s="27"/>
      <c r="B47" s="27">
        <v>80113</v>
      </c>
      <c r="C47" s="27"/>
      <c r="D47" s="29" t="s">
        <v>56</v>
      </c>
      <c r="E47" s="30">
        <v>285452</v>
      </c>
      <c r="F47" s="31">
        <v>285452</v>
      </c>
      <c r="G47" s="37">
        <f t="shared" si="11"/>
        <v>109510</v>
      </c>
      <c r="H47" s="30">
        <v>23120</v>
      </c>
      <c r="I47" s="30">
        <v>86390</v>
      </c>
      <c r="J47" s="30">
        <v>175942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2"/>
      <c r="U47" s="32"/>
      <c r="V47" s="32"/>
      <c r="W47" s="32"/>
      <c r="X47" s="32"/>
      <c r="Y47" s="32"/>
    </row>
    <row r="48" spans="1:25" s="33" customFormat="1" ht="35.25" customHeight="1">
      <c r="A48" s="27"/>
      <c r="B48" s="27">
        <v>80146</v>
      </c>
      <c r="C48" s="42"/>
      <c r="D48" s="29" t="s">
        <v>57</v>
      </c>
      <c r="E48" s="30">
        <v>8270</v>
      </c>
      <c r="F48" s="31">
        <v>8270</v>
      </c>
      <c r="G48" s="37">
        <f t="shared" si="11"/>
        <v>8270</v>
      </c>
      <c r="H48" s="30">
        <v>0</v>
      </c>
      <c r="I48" s="30">
        <v>8270</v>
      </c>
      <c r="J48" s="30">
        <v>0</v>
      </c>
      <c r="K48" s="30">
        <v>0</v>
      </c>
      <c r="L48" s="30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30">
        <v>0</v>
      </c>
      <c r="T48" s="32"/>
      <c r="U48" s="32"/>
      <c r="V48" s="32"/>
      <c r="W48" s="32"/>
      <c r="X48" s="32"/>
      <c r="Y48" s="32"/>
    </row>
    <row r="49" spans="1:25" s="33" customFormat="1" ht="35.25" customHeight="1">
      <c r="A49" s="42"/>
      <c r="B49" s="27">
        <v>80195</v>
      </c>
      <c r="C49" s="42"/>
      <c r="D49" s="43" t="s">
        <v>31</v>
      </c>
      <c r="E49" s="44">
        <v>90262</v>
      </c>
      <c r="F49" s="31">
        <v>90262</v>
      </c>
      <c r="G49" s="37">
        <f t="shared" si="11"/>
        <v>80024</v>
      </c>
      <c r="H49" s="44">
        <v>0</v>
      </c>
      <c r="I49" s="44">
        <v>80024</v>
      </c>
      <c r="J49" s="44">
        <v>5276</v>
      </c>
      <c r="K49" s="44">
        <v>4962</v>
      </c>
      <c r="L49" s="44">
        <v>0</v>
      </c>
      <c r="M49" s="44"/>
      <c r="N49" s="44"/>
      <c r="O49" s="44"/>
      <c r="P49" s="44"/>
      <c r="Q49" s="44"/>
      <c r="R49" s="44">
        <v>0</v>
      </c>
      <c r="S49" s="44">
        <v>0</v>
      </c>
      <c r="T49" s="32"/>
      <c r="U49" s="32"/>
      <c r="V49" s="32"/>
      <c r="W49" s="32"/>
      <c r="X49" s="32"/>
      <c r="Y49" s="32"/>
    </row>
    <row r="50" spans="1:25" s="33" customFormat="1" ht="44.25" customHeight="1">
      <c r="A50" s="45">
        <v>851</v>
      </c>
      <c r="B50" s="45"/>
      <c r="C50" s="45"/>
      <c r="D50" s="46" t="s">
        <v>58</v>
      </c>
      <c r="E50" s="38">
        <f>SUM(E51,E52)</f>
        <v>48000</v>
      </c>
      <c r="F50" s="38">
        <f>G50+J50+K50+L50+M50+N50</f>
        <v>48000</v>
      </c>
      <c r="G50" s="38">
        <f>H50+I50</f>
        <v>29150</v>
      </c>
      <c r="H50" s="38">
        <f>SUM(H51,H52)</f>
        <v>1000</v>
      </c>
      <c r="I50" s="38">
        <f>SUM(I51,I52)</f>
        <v>28150</v>
      </c>
      <c r="J50" s="38">
        <f>SUM(J51,J52)</f>
        <v>0</v>
      </c>
      <c r="K50" s="38">
        <f>SUM(K51,K52)</f>
        <v>18850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2"/>
      <c r="U50" s="32"/>
      <c r="V50" s="32"/>
      <c r="W50" s="32"/>
      <c r="X50" s="32"/>
      <c r="Y50" s="32"/>
    </row>
    <row r="51" spans="1:25" s="21" customFormat="1" ht="35.25" customHeight="1">
      <c r="A51" s="48"/>
      <c r="B51" s="48">
        <v>85153</v>
      </c>
      <c r="C51" s="48"/>
      <c r="D51" s="49" t="s">
        <v>59</v>
      </c>
      <c r="E51" s="31">
        <v>500</v>
      </c>
      <c r="F51" s="31">
        <v>500</v>
      </c>
      <c r="G51" s="31">
        <v>500</v>
      </c>
      <c r="H51" s="31">
        <v>0</v>
      </c>
      <c r="I51" s="31">
        <v>500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20"/>
      <c r="U51" s="20"/>
      <c r="V51" s="20"/>
      <c r="W51" s="20"/>
      <c r="X51" s="20"/>
      <c r="Y51" s="20"/>
    </row>
    <row r="52" spans="1:25" s="33" customFormat="1" ht="35.25" customHeight="1">
      <c r="A52" s="42"/>
      <c r="B52" s="42">
        <v>85154</v>
      </c>
      <c r="C52" s="42"/>
      <c r="D52" s="43" t="s">
        <v>60</v>
      </c>
      <c r="E52" s="44">
        <v>47500</v>
      </c>
      <c r="F52" s="31">
        <v>47500</v>
      </c>
      <c r="G52" s="31">
        <f>H52+I52</f>
        <v>28650</v>
      </c>
      <c r="H52" s="44">
        <v>1000</v>
      </c>
      <c r="I52" s="44">
        <v>27650</v>
      </c>
      <c r="J52" s="44">
        <v>0</v>
      </c>
      <c r="K52" s="44">
        <v>18850</v>
      </c>
      <c r="L52" s="44">
        <v>0</v>
      </c>
      <c r="M52" s="44"/>
      <c r="N52" s="44"/>
      <c r="O52" s="44"/>
      <c r="P52" s="44"/>
      <c r="Q52" s="44"/>
      <c r="R52" s="44">
        <v>0</v>
      </c>
      <c r="S52" s="44">
        <v>0</v>
      </c>
      <c r="T52" s="32"/>
      <c r="U52" s="32"/>
      <c r="V52" s="32"/>
      <c r="W52" s="32"/>
      <c r="X52" s="32"/>
      <c r="Y52" s="32"/>
    </row>
    <row r="53" spans="1:25" s="33" customFormat="1" ht="45" customHeight="1">
      <c r="A53" s="34">
        <v>852</v>
      </c>
      <c r="B53" s="34"/>
      <c r="C53" s="34"/>
      <c r="D53" s="35" t="s">
        <v>61</v>
      </c>
      <c r="E53" s="36">
        <f t="shared" ref="E53:S53" si="12">SUM(E54:E64)</f>
        <v>1564513</v>
      </c>
      <c r="F53" s="36">
        <f t="shared" si="12"/>
        <v>1564513</v>
      </c>
      <c r="G53" s="36">
        <f t="shared" si="12"/>
        <v>276728</v>
      </c>
      <c r="H53" s="36">
        <f t="shared" si="12"/>
        <v>188076</v>
      </c>
      <c r="I53" s="36">
        <f t="shared" si="12"/>
        <v>88652</v>
      </c>
      <c r="J53" s="36">
        <f t="shared" si="12"/>
        <v>0</v>
      </c>
      <c r="K53" s="36">
        <f t="shared" si="12"/>
        <v>1287785</v>
      </c>
      <c r="L53" s="36">
        <f t="shared" si="12"/>
        <v>0</v>
      </c>
      <c r="M53" s="36">
        <f t="shared" si="12"/>
        <v>0</v>
      </c>
      <c r="N53" s="36">
        <f t="shared" si="12"/>
        <v>0</v>
      </c>
      <c r="O53" s="36">
        <f t="shared" si="12"/>
        <v>0</v>
      </c>
      <c r="P53" s="36">
        <f t="shared" si="12"/>
        <v>0</v>
      </c>
      <c r="Q53" s="36">
        <f t="shared" si="12"/>
        <v>0</v>
      </c>
      <c r="R53" s="36">
        <f t="shared" si="12"/>
        <v>0</v>
      </c>
      <c r="S53" s="36">
        <f t="shared" si="12"/>
        <v>0</v>
      </c>
      <c r="T53" s="50">
        <f t="shared" ref="T53:Y53" si="13">SUM(T56:T64)</f>
        <v>0</v>
      </c>
      <c r="U53" s="50">
        <f t="shared" si="13"/>
        <v>0</v>
      </c>
      <c r="V53" s="50">
        <f t="shared" si="13"/>
        <v>0</v>
      </c>
      <c r="W53" s="50">
        <f t="shared" si="13"/>
        <v>0</v>
      </c>
      <c r="X53" s="50">
        <f t="shared" si="13"/>
        <v>0</v>
      </c>
      <c r="Y53" s="50">
        <f t="shared" si="13"/>
        <v>0</v>
      </c>
    </row>
    <row r="54" spans="1:25" s="21" customFormat="1" ht="48" customHeight="1">
      <c r="A54" s="40"/>
      <c r="B54" s="40">
        <v>85205</v>
      </c>
      <c r="C54" s="40"/>
      <c r="D54" s="41" t="s">
        <v>62</v>
      </c>
      <c r="E54" s="37">
        <v>1000</v>
      </c>
      <c r="F54" s="37">
        <v>1000</v>
      </c>
      <c r="G54" s="37">
        <v>1000</v>
      </c>
      <c r="H54" s="37">
        <v>0</v>
      </c>
      <c r="I54" s="37">
        <v>1000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51"/>
      <c r="U54" s="51"/>
      <c r="V54" s="51"/>
      <c r="W54" s="51"/>
      <c r="X54" s="51"/>
      <c r="Y54" s="51"/>
    </row>
    <row r="55" spans="1:25" s="21" customFormat="1" ht="42.75" customHeight="1">
      <c r="A55" s="40"/>
      <c r="B55" s="40">
        <v>85206</v>
      </c>
      <c r="C55" s="40"/>
      <c r="D55" s="41" t="s">
        <v>85</v>
      </c>
      <c r="E55" s="37">
        <v>1000</v>
      </c>
      <c r="F55" s="37">
        <v>1000</v>
      </c>
      <c r="G55" s="37">
        <v>1000</v>
      </c>
      <c r="H55" s="37">
        <v>0</v>
      </c>
      <c r="I55" s="37">
        <v>1000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51"/>
      <c r="U55" s="51"/>
      <c r="V55" s="51"/>
      <c r="W55" s="51"/>
      <c r="X55" s="51"/>
      <c r="Y55" s="51"/>
    </row>
    <row r="56" spans="1:25" s="33" customFormat="1" ht="86.25" customHeight="1">
      <c r="A56" s="27"/>
      <c r="B56" s="27">
        <v>85212</v>
      </c>
      <c r="C56" s="27"/>
      <c r="D56" s="29" t="s">
        <v>63</v>
      </c>
      <c r="E56" s="30">
        <v>1106634</v>
      </c>
      <c r="F56" s="37">
        <v>1106634</v>
      </c>
      <c r="G56" s="37">
        <f>H56+I56</f>
        <v>44232</v>
      </c>
      <c r="H56" s="30">
        <v>39201</v>
      </c>
      <c r="I56" s="30">
        <v>5031</v>
      </c>
      <c r="J56" s="30">
        <v>0</v>
      </c>
      <c r="K56" s="30">
        <v>1062402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2"/>
      <c r="U56" s="32"/>
      <c r="V56" s="32"/>
      <c r="W56" s="32"/>
      <c r="X56" s="32"/>
      <c r="Y56" s="32"/>
    </row>
    <row r="57" spans="1:25" s="33" customFormat="1" ht="125.25" customHeight="1">
      <c r="A57" s="42"/>
      <c r="B57" s="42">
        <v>85213</v>
      </c>
      <c r="C57" s="42"/>
      <c r="D57" s="43" t="s">
        <v>64</v>
      </c>
      <c r="E57" s="44">
        <v>10689</v>
      </c>
      <c r="F57" s="31">
        <v>10689</v>
      </c>
      <c r="G57" s="31">
        <v>10689</v>
      </c>
      <c r="H57" s="44">
        <v>0</v>
      </c>
      <c r="I57" s="44">
        <v>10689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32"/>
      <c r="U57" s="32"/>
      <c r="V57" s="32"/>
      <c r="W57" s="32"/>
      <c r="X57" s="32"/>
      <c r="Y57" s="32"/>
    </row>
    <row r="58" spans="1:25" s="33" customFormat="1" ht="51" customHeight="1">
      <c r="A58" s="27"/>
      <c r="B58" s="27">
        <v>85214</v>
      </c>
      <c r="C58" s="27"/>
      <c r="D58" s="29" t="s">
        <v>65</v>
      </c>
      <c r="E58" s="30">
        <v>81888</v>
      </c>
      <c r="F58" s="37">
        <v>81888</v>
      </c>
      <c r="G58" s="37">
        <f>H58+I58</f>
        <v>0</v>
      </c>
      <c r="H58" s="30">
        <v>0</v>
      </c>
      <c r="I58" s="30">
        <v>0</v>
      </c>
      <c r="J58" s="30">
        <v>0</v>
      </c>
      <c r="K58" s="30">
        <v>81888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2"/>
      <c r="U58" s="32"/>
      <c r="V58" s="32"/>
      <c r="W58" s="32"/>
      <c r="X58" s="32"/>
      <c r="Y58" s="32"/>
    </row>
    <row r="59" spans="1:25" s="33" customFormat="1" ht="35.25" customHeight="1">
      <c r="A59" s="42"/>
      <c r="B59" s="42">
        <v>85215</v>
      </c>
      <c r="C59" s="42"/>
      <c r="D59" s="43" t="s">
        <v>66</v>
      </c>
      <c r="E59" s="44">
        <v>12000</v>
      </c>
      <c r="F59" s="37">
        <v>12000</v>
      </c>
      <c r="G59" s="37">
        <f>H59+I59</f>
        <v>0</v>
      </c>
      <c r="H59" s="44">
        <v>0</v>
      </c>
      <c r="I59" s="44">
        <v>0</v>
      </c>
      <c r="J59" s="44">
        <v>0</v>
      </c>
      <c r="K59" s="44">
        <v>12000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32"/>
      <c r="U59" s="32"/>
      <c r="V59" s="32"/>
      <c r="W59" s="32"/>
      <c r="X59" s="32"/>
      <c r="Y59" s="32"/>
    </row>
    <row r="60" spans="1:25" s="33" customFormat="1" ht="35.25" customHeight="1">
      <c r="A60" s="42"/>
      <c r="B60" s="42">
        <v>85216</v>
      </c>
      <c r="C60" s="42"/>
      <c r="D60" s="43" t="s">
        <v>67</v>
      </c>
      <c r="E60" s="44">
        <v>50752</v>
      </c>
      <c r="F60" s="26">
        <v>50752</v>
      </c>
      <c r="G60" s="26">
        <f>H60+I60</f>
        <v>0</v>
      </c>
      <c r="H60" s="44">
        <v>0</v>
      </c>
      <c r="I60" s="44">
        <v>0</v>
      </c>
      <c r="J60" s="44">
        <v>0</v>
      </c>
      <c r="K60" s="44">
        <v>50752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32"/>
      <c r="U60" s="32"/>
      <c r="V60" s="32"/>
      <c r="W60" s="32"/>
      <c r="X60" s="32"/>
      <c r="Y60" s="32"/>
    </row>
    <row r="61" spans="1:25" s="33" customFormat="1" ht="35.25" customHeight="1">
      <c r="A61" s="42"/>
      <c r="B61" s="42">
        <v>85219</v>
      </c>
      <c r="C61" s="42"/>
      <c r="D61" s="43" t="s">
        <v>68</v>
      </c>
      <c r="E61" s="44">
        <v>167157</v>
      </c>
      <c r="F61" s="31">
        <v>167157</v>
      </c>
      <c r="G61" s="37">
        <f>H61+I61</f>
        <v>166807</v>
      </c>
      <c r="H61" s="44">
        <v>148875</v>
      </c>
      <c r="I61" s="44">
        <v>17932</v>
      </c>
      <c r="J61" s="44">
        <v>0</v>
      </c>
      <c r="K61" s="44">
        <v>350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32"/>
      <c r="U61" s="32"/>
      <c r="V61" s="32"/>
      <c r="W61" s="32"/>
      <c r="X61" s="32"/>
      <c r="Y61" s="32"/>
    </row>
    <row r="62" spans="1:25" s="33" customFormat="1" ht="35.25" customHeight="1">
      <c r="A62" s="42"/>
      <c r="B62" s="42">
        <v>85226</v>
      </c>
      <c r="C62" s="42"/>
      <c r="D62" s="43" t="s">
        <v>69</v>
      </c>
      <c r="E62" s="44">
        <v>11000</v>
      </c>
      <c r="F62" s="31">
        <v>11000</v>
      </c>
      <c r="G62" s="37">
        <v>11000</v>
      </c>
      <c r="H62" s="44">
        <v>0</v>
      </c>
      <c r="I62" s="44">
        <v>11000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32"/>
      <c r="U62" s="32"/>
      <c r="V62" s="32"/>
      <c r="W62" s="32"/>
      <c r="X62" s="32"/>
      <c r="Y62" s="32"/>
    </row>
    <row r="63" spans="1:25" s="33" customFormat="1" ht="35.25" customHeight="1">
      <c r="A63" s="42"/>
      <c r="B63" s="42">
        <v>85228</v>
      </c>
      <c r="C63" s="42"/>
      <c r="D63" s="43" t="s">
        <v>70</v>
      </c>
      <c r="E63" s="44">
        <v>42000</v>
      </c>
      <c r="F63" s="31">
        <v>42000</v>
      </c>
      <c r="G63" s="37">
        <v>42000</v>
      </c>
      <c r="H63" s="44">
        <v>0</v>
      </c>
      <c r="I63" s="44">
        <v>42000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32"/>
      <c r="U63" s="32"/>
      <c r="V63" s="32"/>
      <c r="W63" s="32"/>
      <c r="X63" s="32"/>
      <c r="Y63" s="32"/>
    </row>
    <row r="64" spans="1:25" s="33" customFormat="1" ht="35.25" customHeight="1">
      <c r="A64" s="42"/>
      <c r="B64" s="42">
        <v>85295</v>
      </c>
      <c r="C64" s="42"/>
      <c r="D64" s="43" t="s">
        <v>31</v>
      </c>
      <c r="E64" s="44">
        <v>80393</v>
      </c>
      <c r="F64" s="31">
        <v>80393</v>
      </c>
      <c r="G64" s="26">
        <f>H64+I64</f>
        <v>0</v>
      </c>
      <c r="H64" s="44">
        <v>0</v>
      </c>
      <c r="I64" s="44">
        <v>0</v>
      </c>
      <c r="J64" s="44">
        <v>0</v>
      </c>
      <c r="K64" s="44">
        <v>80393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32"/>
      <c r="U64" s="32"/>
      <c r="V64" s="32"/>
      <c r="W64" s="32"/>
      <c r="X64" s="32"/>
      <c r="Y64" s="32"/>
    </row>
    <row r="65" spans="1:25" s="33" customFormat="1" ht="51.75" customHeight="1">
      <c r="A65" s="45">
        <v>854</v>
      </c>
      <c r="B65" s="45"/>
      <c r="C65" s="45"/>
      <c r="D65" s="46" t="s">
        <v>71</v>
      </c>
      <c r="E65" s="38">
        <f>SUM(E66,E67)</f>
        <v>37005</v>
      </c>
      <c r="F65" s="38">
        <f>G65+J65+K65+L65+M65+N65</f>
        <v>37005</v>
      </c>
      <c r="G65" s="36">
        <f>H65+I65</f>
        <v>15205</v>
      </c>
      <c r="H65" s="38">
        <f t="shared" ref="H65:S65" si="14">SUM(H66,H67)</f>
        <v>14773</v>
      </c>
      <c r="I65" s="38">
        <f t="shared" si="14"/>
        <v>432</v>
      </c>
      <c r="J65" s="38">
        <f t="shared" si="14"/>
        <v>0</v>
      </c>
      <c r="K65" s="38">
        <f t="shared" si="14"/>
        <v>21800</v>
      </c>
      <c r="L65" s="38">
        <f t="shared" si="14"/>
        <v>0</v>
      </c>
      <c r="M65" s="38">
        <f t="shared" si="14"/>
        <v>0</v>
      </c>
      <c r="N65" s="38">
        <f t="shared" si="14"/>
        <v>0</v>
      </c>
      <c r="O65" s="38">
        <f t="shared" si="14"/>
        <v>0</v>
      </c>
      <c r="P65" s="38">
        <f t="shared" si="14"/>
        <v>0</v>
      </c>
      <c r="Q65" s="38">
        <f t="shared" si="14"/>
        <v>0</v>
      </c>
      <c r="R65" s="38">
        <f t="shared" si="14"/>
        <v>0</v>
      </c>
      <c r="S65" s="38">
        <f t="shared" si="14"/>
        <v>0</v>
      </c>
      <c r="T65" s="32"/>
      <c r="U65" s="32"/>
      <c r="V65" s="32"/>
      <c r="W65" s="32"/>
      <c r="X65" s="32"/>
      <c r="Y65" s="32"/>
    </row>
    <row r="66" spans="1:25" s="33" customFormat="1" ht="35.25" customHeight="1">
      <c r="A66" s="42"/>
      <c r="B66" s="42">
        <v>85401</v>
      </c>
      <c r="C66" s="42"/>
      <c r="D66" s="43" t="s">
        <v>72</v>
      </c>
      <c r="E66" s="44">
        <v>15205</v>
      </c>
      <c r="F66" s="31">
        <v>15205</v>
      </c>
      <c r="G66" s="26">
        <f>H66+I66</f>
        <v>15205</v>
      </c>
      <c r="H66" s="44">
        <v>14773</v>
      </c>
      <c r="I66" s="44">
        <v>432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32"/>
      <c r="U66" s="32"/>
      <c r="V66" s="32"/>
      <c r="W66" s="32"/>
      <c r="X66" s="32"/>
      <c r="Y66" s="32"/>
    </row>
    <row r="67" spans="1:25" s="33" customFormat="1" ht="35.25" customHeight="1">
      <c r="A67" s="42"/>
      <c r="B67" s="42">
        <v>85415</v>
      </c>
      <c r="C67" s="42"/>
      <c r="D67" s="43" t="s">
        <v>73</v>
      </c>
      <c r="E67" s="44">
        <v>21800</v>
      </c>
      <c r="F67" s="37">
        <v>21800</v>
      </c>
      <c r="G67" s="37">
        <f>H67+I67</f>
        <v>0</v>
      </c>
      <c r="H67" s="44">
        <v>0</v>
      </c>
      <c r="I67" s="44">
        <v>0</v>
      </c>
      <c r="J67" s="44">
        <v>0</v>
      </c>
      <c r="K67" s="44">
        <v>21800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32"/>
      <c r="U67" s="32"/>
      <c r="V67" s="32"/>
      <c r="W67" s="32"/>
      <c r="X67" s="32"/>
      <c r="Y67" s="32"/>
    </row>
    <row r="68" spans="1:25" s="33" customFormat="1" ht="62.25" customHeight="1">
      <c r="A68" s="45">
        <v>900</v>
      </c>
      <c r="B68" s="45"/>
      <c r="C68" s="45"/>
      <c r="D68" s="46" t="s">
        <v>74</v>
      </c>
      <c r="E68" s="38">
        <f t="shared" ref="E68:S68" si="15">SUM(E69:E72)</f>
        <v>647056</v>
      </c>
      <c r="F68" s="38">
        <f t="shared" si="15"/>
        <v>647056</v>
      </c>
      <c r="G68" s="38">
        <f t="shared" si="15"/>
        <v>647056</v>
      </c>
      <c r="H68" s="38">
        <f t="shared" si="15"/>
        <v>12000</v>
      </c>
      <c r="I68" s="38">
        <f t="shared" si="15"/>
        <v>635056</v>
      </c>
      <c r="J68" s="38">
        <f t="shared" si="15"/>
        <v>0</v>
      </c>
      <c r="K68" s="38">
        <f t="shared" si="15"/>
        <v>0</v>
      </c>
      <c r="L68" s="38">
        <f t="shared" si="15"/>
        <v>0</v>
      </c>
      <c r="M68" s="38">
        <f t="shared" si="15"/>
        <v>0</v>
      </c>
      <c r="N68" s="38">
        <f t="shared" si="15"/>
        <v>0</v>
      </c>
      <c r="O68" s="38">
        <f t="shared" si="15"/>
        <v>0</v>
      </c>
      <c r="P68" s="38">
        <f t="shared" si="15"/>
        <v>0</v>
      </c>
      <c r="Q68" s="38">
        <f t="shared" si="15"/>
        <v>0</v>
      </c>
      <c r="R68" s="38">
        <f t="shared" si="15"/>
        <v>0</v>
      </c>
      <c r="S68" s="38">
        <f t="shared" si="15"/>
        <v>0</v>
      </c>
      <c r="T68" s="32"/>
      <c r="U68" s="32"/>
      <c r="V68" s="32"/>
      <c r="W68" s="32"/>
      <c r="X68" s="32"/>
      <c r="Y68" s="32"/>
    </row>
    <row r="69" spans="1:25" s="33" customFormat="1" ht="36" customHeight="1">
      <c r="A69" s="27"/>
      <c r="B69" s="27">
        <v>90001</v>
      </c>
      <c r="C69" s="27"/>
      <c r="D69" s="29" t="s">
        <v>75</v>
      </c>
      <c r="E69" s="30">
        <v>66000</v>
      </c>
      <c r="F69" s="37">
        <v>66000</v>
      </c>
      <c r="G69" s="31">
        <v>66000</v>
      </c>
      <c r="H69" s="30">
        <v>0</v>
      </c>
      <c r="I69" s="30">
        <v>66000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52">
        <v>0</v>
      </c>
      <c r="T69" s="32"/>
      <c r="U69" s="32"/>
      <c r="V69" s="32"/>
      <c r="W69" s="32"/>
      <c r="X69" s="32"/>
      <c r="Y69" s="32"/>
    </row>
    <row r="70" spans="1:25" s="33" customFormat="1" ht="36" customHeight="1">
      <c r="A70" s="27"/>
      <c r="B70" s="27">
        <v>90002</v>
      </c>
      <c r="C70" s="27"/>
      <c r="D70" s="29" t="s">
        <v>76</v>
      </c>
      <c r="E70" s="30">
        <v>250000</v>
      </c>
      <c r="F70" s="37">
        <v>250000</v>
      </c>
      <c r="G70" s="31">
        <f>H70+I70</f>
        <v>250000</v>
      </c>
      <c r="H70" s="30">
        <v>12000</v>
      </c>
      <c r="I70" s="30">
        <v>238000</v>
      </c>
      <c r="J70" s="30">
        <v>0</v>
      </c>
      <c r="K70" s="47">
        <v>0</v>
      </c>
      <c r="L70" s="30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30">
        <v>0</v>
      </c>
      <c r="S70" s="52"/>
      <c r="T70" s="32"/>
      <c r="U70" s="32"/>
      <c r="V70" s="32"/>
      <c r="W70" s="32"/>
      <c r="X70" s="32"/>
      <c r="Y70" s="32"/>
    </row>
    <row r="71" spans="1:25" s="33" customFormat="1" ht="35.25" customHeight="1">
      <c r="A71" s="27"/>
      <c r="B71" s="27">
        <v>90015</v>
      </c>
      <c r="C71" s="27"/>
      <c r="D71" s="29" t="s">
        <v>77</v>
      </c>
      <c r="E71" s="30">
        <v>205276</v>
      </c>
      <c r="F71" s="37">
        <v>205276</v>
      </c>
      <c r="G71" s="31">
        <v>205276</v>
      </c>
      <c r="H71" s="30">
        <v>0</v>
      </c>
      <c r="I71" s="30">
        <v>205276</v>
      </c>
      <c r="J71" s="30">
        <v>0</v>
      </c>
      <c r="K71" s="47">
        <v>0</v>
      </c>
      <c r="L71" s="30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30">
        <v>0</v>
      </c>
      <c r="T71" s="32"/>
      <c r="U71" s="32"/>
      <c r="V71" s="32"/>
      <c r="W71" s="32"/>
      <c r="X71" s="32"/>
      <c r="Y71" s="32"/>
    </row>
    <row r="72" spans="1:25" s="33" customFormat="1" ht="35.25" customHeight="1">
      <c r="A72" s="27"/>
      <c r="B72" s="27">
        <v>90095</v>
      </c>
      <c r="C72" s="27"/>
      <c r="D72" s="29" t="s">
        <v>31</v>
      </c>
      <c r="E72" s="30">
        <v>125780</v>
      </c>
      <c r="F72" s="37">
        <v>125780</v>
      </c>
      <c r="G72" s="37">
        <v>125780</v>
      </c>
      <c r="H72" s="30">
        <v>0</v>
      </c>
      <c r="I72" s="30">
        <v>125780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2"/>
      <c r="U72" s="32"/>
      <c r="V72" s="32"/>
      <c r="W72" s="32"/>
      <c r="X72" s="32"/>
      <c r="Y72" s="32"/>
    </row>
    <row r="73" spans="1:25" s="33" customFormat="1" ht="62.25" customHeight="1">
      <c r="A73" s="45">
        <v>921</v>
      </c>
      <c r="B73" s="45"/>
      <c r="C73" s="45"/>
      <c r="D73" s="46" t="s">
        <v>78</v>
      </c>
      <c r="E73" s="38">
        <f>E74</f>
        <v>341200</v>
      </c>
      <c r="F73" s="36">
        <f>G73+J73+K73+L73+M73+N73</f>
        <v>341200</v>
      </c>
      <c r="G73" s="36">
        <f>H73+I73</f>
        <v>1200</v>
      </c>
      <c r="H73" s="38">
        <f t="shared" ref="H73:Q73" si="16">H74</f>
        <v>1200</v>
      </c>
      <c r="I73" s="38">
        <f t="shared" si="16"/>
        <v>0</v>
      </c>
      <c r="J73" s="38">
        <f t="shared" si="16"/>
        <v>340000</v>
      </c>
      <c r="K73" s="38">
        <f t="shared" si="16"/>
        <v>0</v>
      </c>
      <c r="L73" s="38">
        <f t="shared" si="16"/>
        <v>0</v>
      </c>
      <c r="M73" s="38">
        <f t="shared" si="16"/>
        <v>0</v>
      </c>
      <c r="N73" s="38">
        <f t="shared" si="16"/>
        <v>0</v>
      </c>
      <c r="O73" s="38">
        <f t="shared" si="16"/>
        <v>0</v>
      </c>
      <c r="P73" s="38">
        <f t="shared" si="16"/>
        <v>0</v>
      </c>
      <c r="Q73" s="38">
        <f t="shared" si="16"/>
        <v>0</v>
      </c>
      <c r="R73" s="38">
        <v>0</v>
      </c>
      <c r="S73" s="38">
        <v>0</v>
      </c>
      <c r="T73" s="32"/>
      <c r="U73" s="32"/>
      <c r="V73" s="32"/>
      <c r="W73" s="32"/>
      <c r="X73" s="32"/>
      <c r="Y73" s="32"/>
    </row>
    <row r="74" spans="1:25" s="21" customFormat="1" ht="36.75" customHeight="1">
      <c r="A74" s="40"/>
      <c r="B74" s="40">
        <v>92109</v>
      </c>
      <c r="C74" s="40"/>
      <c r="D74" s="41" t="s">
        <v>79</v>
      </c>
      <c r="E74" s="37">
        <v>341200</v>
      </c>
      <c r="F74" s="26">
        <v>341200</v>
      </c>
      <c r="G74" s="31">
        <v>1200</v>
      </c>
      <c r="H74" s="37">
        <v>1200</v>
      </c>
      <c r="I74" s="37">
        <v>0</v>
      </c>
      <c r="J74" s="37">
        <v>340000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20"/>
      <c r="U74" s="20"/>
      <c r="V74" s="20"/>
      <c r="W74" s="20"/>
      <c r="X74" s="20"/>
      <c r="Y74" s="20"/>
    </row>
    <row r="75" spans="1:25" s="33" customFormat="1" ht="47.25" customHeight="1">
      <c r="A75" s="45">
        <v>926</v>
      </c>
      <c r="B75" s="45"/>
      <c r="C75" s="45"/>
      <c r="D75" s="46" t="s">
        <v>80</v>
      </c>
      <c r="E75" s="38">
        <f>E76</f>
        <v>41600</v>
      </c>
      <c r="F75" s="38">
        <f>G75+J75+K75+L75+M75+N75</f>
        <v>41600</v>
      </c>
      <c r="G75" s="36">
        <f>H75+I75</f>
        <v>3600</v>
      </c>
      <c r="H75" s="38">
        <f>H76</f>
        <v>3600</v>
      </c>
      <c r="I75" s="38">
        <f>I76</f>
        <v>0</v>
      </c>
      <c r="J75" s="38">
        <f>J76</f>
        <v>38000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2"/>
      <c r="U75" s="32"/>
      <c r="V75" s="32"/>
      <c r="W75" s="32"/>
      <c r="X75" s="32"/>
      <c r="Y75" s="32"/>
    </row>
    <row r="76" spans="1:25" s="33" customFormat="1" ht="43.5" customHeight="1">
      <c r="A76" s="42"/>
      <c r="B76" s="42">
        <v>92605</v>
      </c>
      <c r="C76" s="42"/>
      <c r="D76" s="43" t="s">
        <v>81</v>
      </c>
      <c r="E76" s="44">
        <v>41600</v>
      </c>
      <c r="F76" s="53">
        <v>41600</v>
      </c>
      <c r="G76" s="25">
        <v>3600</v>
      </c>
      <c r="H76" s="44">
        <v>3600</v>
      </c>
      <c r="I76" s="44">
        <v>0</v>
      </c>
      <c r="J76" s="44">
        <v>38000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32"/>
      <c r="U76" s="32"/>
      <c r="V76" s="32"/>
      <c r="W76" s="32"/>
      <c r="X76" s="32"/>
      <c r="Y76" s="32"/>
    </row>
    <row r="77" spans="1:25" s="55" customFormat="1" ht="48" customHeight="1">
      <c r="A77" s="68" t="s">
        <v>82</v>
      </c>
      <c r="B77" s="69"/>
      <c r="C77" s="69"/>
      <c r="D77" s="70"/>
      <c r="E77" s="60">
        <f t="shared" ref="E77:Y77" si="17">SUM(E12,E15,E17,E20,E22,E25,E31,E33,E36,E38,E41,E50,E53,E65,E68,E73,E75,)</f>
        <v>12827688.810000001</v>
      </c>
      <c r="F77" s="60">
        <f t="shared" si="17"/>
        <v>8917188.8100000005</v>
      </c>
      <c r="G77" s="60">
        <f t="shared" si="17"/>
        <v>6501361.8100000005</v>
      </c>
      <c r="H77" s="54">
        <f t="shared" si="17"/>
        <v>4167113</v>
      </c>
      <c r="I77" s="60">
        <f t="shared" si="17"/>
        <v>2334248.81</v>
      </c>
      <c r="J77" s="54">
        <f t="shared" si="17"/>
        <v>818400</v>
      </c>
      <c r="K77" s="54">
        <f t="shared" si="17"/>
        <v>1577427</v>
      </c>
      <c r="L77" s="54">
        <f t="shared" si="17"/>
        <v>0</v>
      </c>
      <c r="M77" s="54">
        <f t="shared" si="17"/>
        <v>0</v>
      </c>
      <c r="N77" s="54">
        <f t="shared" si="17"/>
        <v>20000</v>
      </c>
      <c r="O77" s="54">
        <f t="shared" si="17"/>
        <v>3910500</v>
      </c>
      <c r="P77" s="54">
        <f t="shared" si="17"/>
        <v>3910500</v>
      </c>
      <c r="Q77" s="54">
        <f t="shared" si="17"/>
        <v>0</v>
      </c>
      <c r="R77" s="54">
        <f t="shared" si="17"/>
        <v>0</v>
      </c>
      <c r="S77" s="54">
        <f t="shared" si="17"/>
        <v>0</v>
      </c>
      <c r="T77" s="54">
        <f t="shared" si="17"/>
        <v>0</v>
      </c>
      <c r="U77" s="54">
        <f t="shared" si="17"/>
        <v>0</v>
      </c>
      <c r="V77" s="54">
        <f t="shared" si="17"/>
        <v>0</v>
      </c>
      <c r="W77" s="54">
        <f t="shared" si="17"/>
        <v>0</v>
      </c>
      <c r="X77" s="54">
        <f t="shared" si="17"/>
        <v>0</v>
      </c>
      <c r="Y77" s="54">
        <f t="shared" si="17"/>
        <v>0</v>
      </c>
    </row>
    <row r="79" spans="1:25">
      <c r="A79" s="56"/>
    </row>
  </sheetData>
  <mergeCells count="29">
    <mergeCell ref="A77:D77"/>
    <mergeCell ref="F3:F8"/>
    <mergeCell ref="A3:A8"/>
    <mergeCell ref="B3:B8"/>
    <mergeCell ref="D3:D8"/>
    <mergeCell ref="E3:E8"/>
    <mergeCell ref="A9:A10"/>
    <mergeCell ref="B9:B10"/>
    <mergeCell ref="D9:D10"/>
    <mergeCell ref="E9:E10"/>
    <mergeCell ref="A1:S1"/>
    <mergeCell ref="H4:S4"/>
    <mergeCell ref="I6:R6"/>
    <mergeCell ref="P3:Q3"/>
    <mergeCell ref="R3:S3"/>
    <mergeCell ref="G3:I3"/>
    <mergeCell ref="H6:H8"/>
    <mergeCell ref="S6:S8"/>
    <mergeCell ref="C4:C8"/>
    <mergeCell ref="F9:F10"/>
    <mergeCell ref="J9:J10"/>
    <mergeCell ref="K9:K10"/>
    <mergeCell ref="G9:I9"/>
    <mergeCell ref="P9:Q9"/>
    <mergeCell ref="R9:S9"/>
    <mergeCell ref="L9:L10"/>
    <mergeCell ref="M9:M10"/>
    <mergeCell ref="N9:N10"/>
    <mergeCell ref="O9:O10"/>
  </mergeCells>
  <phoneticPr fontId="1" type="noConversion"/>
  <printOptions horizontalCentered="1"/>
  <pageMargins left="0.39370078740157483" right="0.39370078740157483" top="0.83" bottom="0.47244094488188981" header="0.51181102362204722" footer="0.51181102362204722"/>
  <pageSetup paperSize="9" scale="65" orientation="landscape" r:id="rId1"/>
  <headerFooter alignWithMargins="0">
    <oddHeader>&amp;C&amp;P&amp;R&amp;"Times New Roman,Normalny"&amp;18Tabela nr 3</oddHead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2013-12-09T12:01:17Z</cp:lastPrinted>
  <dcterms:created xsi:type="dcterms:W3CDTF">2013-11-05T07:58:43Z</dcterms:created>
  <dcterms:modified xsi:type="dcterms:W3CDTF">2013-12-13T10:09:27Z</dcterms:modified>
</cp:coreProperties>
</file>