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/>
  </bookViews>
  <sheets>
    <sheet name="Tabela1" sheetId="1" r:id="rId1"/>
  </sheets>
  <calcPr calcId="124519"/>
</workbook>
</file>

<file path=xl/calcChain.xml><?xml version="1.0" encoding="utf-8"?>
<calcChain xmlns="http://schemas.openxmlformats.org/spreadsheetml/2006/main">
  <c r="G46" i="1"/>
  <c r="G53"/>
  <c r="H46"/>
  <c r="H53"/>
  <c r="E46"/>
  <c r="E53"/>
  <c r="G108"/>
  <c r="I108"/>
  <c r="K108"/>
  <c r="M108"/>
  <c r="O108"/>
  <c r="F109"/>
  <c r="F108" s="1"/>
  <c r="G109"/>
  <c r="H109"/>
  <c r="H108" s="1"/>
  <c r="I109"/>
  <c r="J109"/>
  <c r="J108" s="1"/>
  <c r="K109"/>
  <c r="L109"/>
  <c r="L108" s="1"/>
  <c r="M109"/>
  <c r="N109"/>
  <c r="N108" s="1"/>
  <c r="O109"/>
  <c r="P109"/>
  <c r="P108" s="1"/>
  <c r="Q109"/>
  <c r="Q108" s="1"/>
  <c r="R109"/>
  <c r="R108" s="1"/>
  <c r="S109"/>
  <c r="S108" s="1"/>
  <c r="T109"/>
  <c r="T108" s="1"/>
  <c r="U109"/>
  <c r="U108" s="1"/>
  <c r="E109"/>
  <c r="E108" s="1"/>
  <c r="F99"/>
  <c r="G99"/>
  <c r="H99"/>
  <c r="I99"/>
  <c r="J99"/>
  <c r="K99"/>
  <c r="L99"/>
  <c r="M99"/>
  <c r="N99"/>
  <c r="O99"/>
  <c r="P99"/>
  <c r="E99"/>
  <c r="E98" s="1"/>
  <c r="I77"/>
  <c r="J77"/>
  <c r="K77"/>
  <c r="L77"/>
  <c r="M77"/>
  <c r="N77"/>
  <c r="O77"/>
  <c r="P77"/>
  <c r="Q77"/>
  <c r="R77"/>
  <c r="S77"/>
  <c r="T77"/>
  <c r="U77"/>
  <c r="F77"/>
  <c r="G77"/>
  <c r="H77"/>
  <c r="E77"/>
  <c r="F34"/>
  <c r="G34"/>
  <c r="H34"/>
  <c r="I34"/>
  <c r="J34"/>
  <c r="K34"/>
  <c r="L34"/>
  <c r="M34"/>
  <c r="N34"/>
  <c r="O34"/>
  <c r="P34"/>
  <c r="E34"/>
  <c r="E106"/>
  <c r="F76"/>
  <c r="G76"/>
  <c r="H76"/>
  <c r="I76"/>
  <c r="J76"/>
  <c r="K76"/>
  <c r="L76"/>
  <c r="M76"/>
  <c r="N76"/>
  <c r="O76"/>
  <c r="P76"/>
  <c r="E76"/>
  <c r="F41"/>
  <c r="F40" s="1"/>
  <c r="G41"/>
  <c r="G40" s="1"/>
  <c r="H41"/>
  <c r="H40" s="1"/>
  <c r="I41"/>
  <c r="I40" s="1"/>
  <c r="J41"/>
  <c r="J40" s="1"/>
  <c r="K41"/>
  <c r="K40" s="1"/>
  <c r="L41"/>
  <c r="L40" s="1"/>
  <c r="M41"/>
  <c r="M40" s="1"/>
  <c r="N41"/>
  <c r="N40" s="1"/>
  <c r="O41"/>
  <c r="O40" s="1"/>
  <c r="P41"/>
  <c r="P40" s="1"/>
  <c r="E41"/>
  <c r="E40" s="1"/>
  <c r="F22"/>
  <c r="F21" s="1"/>
  <c r="G22"/>
  <c r="G21" s="1"/>
  <c r="H22"/>
  <c r="H21" s="1"/>
  <c r="I22"/>
  <c r="I21" s="1"/>
  <c r="J22"/>
  <c r="J21" s="1"/>
  <c r="K22"/>
  <c r="K21" s="1"/>
  <c r="L22"/>
  <c r="L21" s="1"/>
  <c r="M22"/>
  <c r="M21" s="1"/>
  <c r="N22"/>
  <c r="N21" s="1"/>
  <c r="O22"/>
  <c r="O21" s="1"/>
  <c r="P22"/>
  <c r="P21" s="1"/>
  <c r="E22"/>
  <c r="E21" s="1"/>
  <c r="K11"/>
  <c r="L11"/>
  <c r="M11"/>
  <c r="N11"/>
  <c r="O11"/>
  <c r="F11"/>
  <c r="G11"/>
  <c r="H11"/>
  <c r="I11"/>
  <c r="J11"/>
  <c r="E11"/>
  <c r="E13"/>
  <c r="E10"/>
  <c r="F13"/>
  <c r="F10"/>
  <c r="G13"/>
  <c r="G10"/>
  <c r="H13"/>
  <c r="H10"/>
  <c r="I13"/>
  <c r="I10"/>
  <c r="J13"/>
  <c r="J10"/>
  <c r="K13"/>
  <c r="K10"/>
  <c r="L13"/>
  <c r="L10"/>
  <c r="M13"/>
  <c r="M10"/>
  <c r="N13"/>
  <c r="N10"/>
  <c r="O13"/>
  <c r="O10"/>
  <c r="P11"/>
  <c r="P13"/>
  <c r="P10" s="1"/>
  <c r="E16"/>
  <c r="E15" s="1"/>
  <c r="F16"/>
  <c r="F15" s="1"/>
  <c r="G16"/>
  <c r="G15" s="1"/>
  <c r="H16"/>
  <c r="H15" s="1"/>
  <c r="I16"/>
  <c r="I15" s="1"/>
  <c r="J16"/>
  <c r="J15" s="1"/>
  <c r="K16"/>
  <c r="K15" s="1"/>
  <c r="L16"/>
  <c r="L15" s="1"/>
  <c r="M16"/>
  <c r="M15" s="1"/>
  <c r="N16"/>
  <c r="N15" s="1"/>
  <c r="O16"/>
  <c r="O15" s="1"/>
  <c r="P16"/>
  <c r="P15" s="1"/>
  <c r="Q16"/>
  <c r="R16"/>
  <c r="S16"/>
  <c r="T16"/>
  <c r="U16"/>
  <c r="Q21"/>
  <c r="R21"/>
  <c r="S21"/>
  <c r="E25"/>
  <c r="E24" s="1"/>
  <c r="F25"/>
  <c r="F24" s="1"/>
  <c r="G25"/>
  <c r="G24" s="1"/>
  <c r="H25"/>
  <c r="H24" s="1"/>
  <c r="I25"/>
  <c r="I24" s="1"/>
  <c r="J25"/>
  <c r="J24" s="1"/>
  <c r="K25"/>
  <c r="K24" s="1"/>
  <c r="L25"/>
  <c r="L24" s="1"/>
  <c r="M25"/>
  <c r="M24" s="1"/>
  <c r="N25"/>
  <c r="N24" s="1"/>
  <c r="O25"/>
  <c r="O24" s="1"/>
  <c r="P25"/>
  <c r="P24" s="1"/>
  <c r="E32"/>
  <c r="E31" s="1"/>
  <c r="F32"/>
  <c r="F31" s="1"/>
  <c r="G32"/>
  <c r="G31" s="1"/>
  <c r="H32"/>
  <c r="H31" s="1"/>
  <c r="I32"/>
  <c r="I31" s="1"/>
  <c r="J32"/>
  <c r="J31" s="1"/>
  <c r="K32"/>
  <c r="K31" s="1"/>
  <c r="L32"/>
  <c r="L31" s="1"/>
  <c r="M32"/>
  <c r="M31" s="1"/>
  <c r="N32"/>
  <c r="N31" s="1"/>
  <c r="O32"/>
  <c r="O31" s="1"/>
  <c r="P32"/>
  <c r="P31" s="1"/>
  <c r="E38"/>
  <c r="E37" s="1"/>
  <c r="F38"/>
  <c r="F37" s="1"/>
  <c r="G38"/>
  <c r="G37" s="1"/>
  <c r="H38"/>
  <c r="H37" s="1"/>
  <c r="I38"/>
  <c r="I37" s="1"/>
  <c r="J38"/>
  <c r="J37" s="1"/>
  <c r="K38"/>
  <c r="K37" s="1"/>
  <c r="L38"/>
  <c r="L37" s="1"/>
  <c r="M38"/>
  <c r="M37" s="1"/>
  <c r="N38"/>
  <c r="N37" s="1"/>
  <c r="O38"/>
  <c r="O37" s="1"/>
  <c r="P38"/>
  <c r="P37" s="1"/>
  <c r="Q37"/>
  <c r="R37"/>
  <c r="S37"/>
  <c r="Q41"/>
  <c r="Q40"/>
  <c r="R41"/>
  <c r="R40"/>
  <c r="S41"/>
  <c r="S40"/>
  <c r="E44"/>
  <c r="E43" s="1"/>
  <c r="E63"/>
  <c r="E66"/>
  <c r="F44"/>
  <c r="F43" s="1"/>
  <c r="F46"/>
  <c r="F53"/>
  <c r="F63"/>
  <c r="F66"/>
  <c r="G44"/>
  <c r="G43" s="1"/>
  <c r="G63"/>
  <c r="G66"/>
  <c r="H44"/>
  <c r="H43" s="1"/>
  <c r="H63"/>
  <c r="H66"/>
  <c r="I44"/>
  <c r="I43" s="1"/>
  <c r="I46"/>
  <c r="I53"/>
  <c r="I63"/>
  <c r="I66"/>
  <c r="J44"/>
  <c r="J43" s="1"/>
  <c r="J46"/>
  <c r="J53"/>
  <c r="J63"/>
  <c r="J66"/>
  <c r="K44"/>
  <c r="K43" s="1"/>
  <c r="K46"/>
  <c r="K53"/>
  <c r="K63"/>
  <c r="K66"/>
  <c r="L44"/>
  <c r="L43" s="1"/>
  <c r="L46"/>
  <c r="L53"/>
  <c r="L63"/>
  <c r="L66"/>
  <c r="M44"/>
  <c r="M43" s="1"/>
  <c r="M46"/>
  <c r="M53"/>
  <c r="M63"/>
  <c r="M66"/>
  <c r="N44"/>
  <c r="N43" s="1"/>
  <c r="N46"/>
  <c r="N53"/>
  <c r="N63"/>
  <c r="N66"/>
  <c r="O44"/>
  <c r="O43" s="1"/>
  <c r="O46"/>
  <c r="O53"/>
  <c r="O63"/>
  <c r="O66"/>
  <c r="P44"/>
  <c r="P43" s="1"/>
  <c r="P46"/>
  <c r="P53"/>
  <c r="P63"/>
  <c r="P66"/>
  <c r="Q46"/>
  <c r="R46"/>
  <c r="S46"/>
  <c r="Q66"/>
  <c r="R66"/>
  <c r="S66"/>
  <c r="E70"/>
  <c r="E69" s="1"/>
  <c r="E72"/>
  <c r="E74"/>
  <c r="F70"/>
  <c r="F69" s="1"/>
  <c r="F72"/>
  <c r="F74"/>
  <c r="G70"/>
  <c r="G69" s="1"/>
  <c r="G72"/>
  <c r="G74"/>
  <c r="H70"/>
  <c r="H69" s="1"/>
  <c r="H72"/>
  <c r="H74"/>
  <c r="I74"/>
  <c r="I69" s="1"/>
  <c r="J74"/>
  <c r="J69" s="1"/>
  <c r="K74"/>
  <c r="K69" s="1"/>
  <c r="L74"/>
  <c r="L69" s="1"/>
  <c r="M74"/>
  <c r="M69" s="1"/>
  <c r="N74"/>
  <c r="N69" s="1"/>
  <c r="O74"/>
  <c r="O69" s="1"/>
  <c r="P74"/>
  <c r="P69" s="1"/>
  <c r="E80"/>
  <c r="F80"/>
  <c r="G80"/>
  <c r="H80"/>
  <c r="E81"/>
  <c r="F81"/>
  <c r="G81"/>
  <c r="H81"/>
  <c r="I81"/>
  <c r="J81"/>
  <c r="K81"/>
  <c r="L81"/>
  <c r="M81"/>
  <c r="N81"/>
  <c r="O81"/>
  <c r="P81"/>
  <c r="Q81"/>
  <c r="R81"/>
  <c r="S81"/>
  <c r="E84"/>
  <c r="E87"/>
  <c r="E83" s="1"/>
  <c r="E90"/>
  <c r="E92"/>
  <c r="E94"/>
  <c r="E96"/>
  <c r="F84"/>
  <c r="F87"/>
  <c r="F90"/>
  <c r="F92"/>
  <c r="F94"/>
  <c r="F96"/>
  <c r="F83"/>
  <c r="G84"/>
  <c r="G87"/>
  <c r="G83" s="1"/>
  <c r="G90"/>
  <c r="G92"/>
  <c r="G94"/>
  <c r="G96"/>
  <c r="H84"/>
  <c r="H87"/>
  <c r="H90"/>
  <c r="H92"/>
  <c r="H94"/>
  <c r="H96"/>
  <c r="H83"/>
  <c r="I84"/>
  <c r="I87"/>
  <c r="I83" s="1"/>
  <c r="I90"/>
  <c r="I92"/>
  <c r="I94"/>
  <c r="I96"/>
  <c r="J84"/>
  <c r="J87"/>
  <c r="J90"/>
  <c r="J92"/>
  <c r="J94"/>
  <c r="J96"/>
  <c r="J83"/>
  <c r="K84"/>
  <c r="K87"/>
  <c r="K83" s="1"/>
  <c r="K90"/>
  <c r="K92"/>
  <c r="K94"/>
  <c r="K96"/>
  <c r="L84"/>
  <c r="L87"/>
  <c r="L90"/>
  <c r="L92"/>
  <c r="L94"/>
  <c r="L96"/>
  <c r="L83"/>
  <c r="M84"/>
  <c r="M87"/>
  <c r="M83" s="1"/>
  <c r="M90"/>
  <c r="M92"/>
  <c r="M94"/>
  <c r="M96"/>
  <c r="N84"/>
  <c r="N87"/>
  <c r="N90"/>
  <c r="N92"/>
  <c r="N94"/>
  <c r="N96"/>
  <c r="N83"/>
  <c r="O84"/>
  <c r="O87"/>
  <c r="O83" s="1"/>
  <c r="O90"/>
  <c r="O92"/>
  <c r="O94"/>
  <c r="O96"/>
  <c r="P84"/>
  <c r="P87"/>
  <c r="P90"/>
  <c r="P92"/>
  <c r="P94"/>
  <c r="P96"/>
  <c r="P83"/>
  <c r="Q84"/>
  <c r="R84"/>
  <c r="S84"/>
  <c r="Q90"/>
  <c r="R90"/>
  <c r="S90"/>
  <c r="Q94"/>
  <c r="R94"/>
  <c r="S94"/>
  <c r="F106"/>
  <c r="F98" s="1"/>
  <c r="G106"/>
  <c r="G98" s="1"/>
  <c r="H106"/>
  <c r="H98" s="1"/>
  <c r="I106"/>
  <c r="I98" s="1"/>
  <c r="J106"/>
  <c r="J98" s="1"/>
  <c r="K106"/>
  <c r="K98" s="1"/>
  <c r="L106"/>
  <c r="L98" s="1"/>
  <c r="M106"/>
  <c r="M98" s="1"/>
  <c r="N106"/>
  <c r="N98" s="1"/>
  <c r="O106"/>
  <c r="O98" s="1"/>
  <c r="P98"/>
  <c r="Q99"/>
  <c r="R99"/>
  <c r="S99"/>
  <c r="Q106"/>
  <c r="R106"/>
  <c r="S106"/>
  <c r="P111" l="1"/>
  <c r="O111"/>
  <c r="N111"/>
  <c r="M111"/>
  <c r="L111"/>
  <c r="K111"/>
  <c r="J111"/>
  <c r="I111"/>
  <c r="H111"/>
  <c r="G111"/>
  <c r="F111"/>
  <c r="E111"/>
</calcChain>
</file>

<file path=xl/sharedStrings.xml><?xml version="1.0" encoding="utf-8"?>
<sst xmlns="http://schemas.openxmlformats.org/spreadsheetml/2006/main" count="203" uniqueCount="145">
  <si>
    <t>w  złotych</t>
  </si>
  <si>
    <t>Dział</t>
  </si>
  <si>
    <t>Rozdział</t>
  </si>
  <si>
    <t>§</t>
  </si>
  <si>
    <t>Źródło dochodów</t>
  </si>
  <si>
    <t>w tym</t>
  </si>
  <si>
    <t>dochody bieżące</t>
  </si>
  <si>
    <t>dochody majątkowe</t>
  </si>
  <si>
    <t>ogółem</t>
  </si>
  <si>
    <t>własne</t>
  </si>
  <si>
    <t>z zakresu adm. rządowej i innych zleconych j.s.t. ustawami</t>
  </si>
  <si>
    <t>realizowane w drodze umów lub porozumień z organami adm. rządowej</t>
  </si>
  <si>
    <t>w drodze umów lub porozumień z   j.s.t.</t>
  </si>
  <si>
    <t>środki na zadania bieżące z udziałem środków unijnych</t>
  </si>
  <si>
    <t>dochody ze sprzedaży majątku</t>
  </si>
  <si>
    <t>przekształcenie prawa użytkowania wieczystego w prawo własności</t>
  </si>
  <si>
    <t>środki na inwestycje z udziałem środków unijnych</t>
  </si>
  <si>
    <t>2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</si>
  <si>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</si>
  <si>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</si>
  <si>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</si>
  <si>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</si>
  <si>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</si>
  <si>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(związków gmin), powiatów (związków powiatów), samorzadów województw pozyskane z innych źródeł</t>
  </si>
  <si>
    <t>0920</t>
  </si>
  <si>
    <t>Pozostałe odsetki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</si>
  <si>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</si>
  <si>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</si>
  <si>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</si>
  <si>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chrakterze</t>
  </si>
  <si>
    <t>WYTWARZANIE I ZAOPATRYWANIE W ENERGIĘ ELEKTRYCZNĄ, GAZ I WODĘ</t>
  </si>
  <si>
    <t>40002</t>
  </si>
  <si>
    <t>Dostarczanie wody</t>
  </si>
  <si>
    <t>0690</t>
  </si>
  <si>
    <t>Wpływy z różnych opłat</t>
  </si>
  <si>
    <t>0830</t>
  </si>
  <si>
    <t>Wpływy z usług</t>
  </si>
  <si>
    <t>0970</t>
  </si>
  <si>
    <t>Wpływy z różnych dochodów</t>
  </si>
  <si>
    <t>TRANSPORT I ŁĄCZNOŚĆ</t>
  </si>
  <si>
    <t>6307</t>
  </si>
  <si>
    <t>60052</t>
  </si>
  <si>
    <t>Zadania w zakresie telekomunikacji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</si>
  <si>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</si>
  <si>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</si>
  <si>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</si>
  <si>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</si>
  <si>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</si>
  <si>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0870</t>
  </si>
  <si>
    <t>Wpływy ze sprzedazy składników majątkowych</t>
  </si>
  <si>
    <t>ADMINISTRACJA PUBLICZNA</t>
  </si>
  <si>
    <t>75011</t>
  </si>
  <si>
    <t>Urzędy wojewódzkie</t>
  </si>
  <si>
    <t>Dotacje celowe otrzymane z budżetu państwa na realizację zadań bieżących z zakresu administracji rządowej oraz innych zadań zleconych gminie (związkom gmin) ustawami</t>
  </si>
  <si>
    <t>75023</t>
  </si>
  <si>
    <t>Urzędy gmin</t>
  </si>
  <si>
    <t>URZĘDY NACZELNYCH ORGANÓW WŁADZY PAŃSTWOWEJ, KONTROLI I OCHRONY PRAWA ORAZ SĄDOWNICTWA</t>
  </si>
  <si>
    <t>75101</t>
  </si>
  <si>
    <t>Urzędy naczelnych organów władzy państwowej, kontroli i ochrony prawa</t>
  </si>
  <si>
    <t>BEZPIECZEŃSTWO PUBLICZNE I OCHRONA PRZECIWPOŻAROWA</t>
  </si>
  <si>
    <t>75414</t>
  </si>
  <si>
    <t>Obrona cywilna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</si>
  <si>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</si>
  <si>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</si>
  <si>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</si>
  <si>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</si>
  <si>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</si>
  <si>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</si>
  <si>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</si>
  <si>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</si>
  <si>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</si>
  <si>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</si>
  <si>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</si>
  <si>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</si>
  <si>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</si>
  <si>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</si>
  <si>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</si>
  <si>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</si>
  <si>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</si>
  <si>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</si>
  <si>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                i opłat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</si>
  <si>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</si>
  <si>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</si>
  <si>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</si>
  <si>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</si>
  <si>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</si>
  <si>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</si>
  <si>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</si>
  <si>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</si>
  <si>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</si>
  <si>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</si>
  <si>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0490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</si>
  <si>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</si>
  <si>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</si>
  <si>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</si>
  <si>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</si>
  <si>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</si>
  <si>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</si>
  <si>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</si>
  <si>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</si>
  <si>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</si>
  <si>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</si>
  <si>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</si>
  <si>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</si>
  <si>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</si>
  <si>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</si>
  <si>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</si>
  <si>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OŚWIATA I WYCHOWANIE</t>
  </si>
  <si>
    <t>80110</t>
  </si>
  <si>
    <t>Gimnazja</t>
  </si>
  <si>
    <t>OCHRONA ZDROWIA</t>
  </si>
  <si>
    <t>85154</t>
  </si>
  <si>
    <t>Przeciwdziałanie alkoholizmowi</t>
  </si>
  <si>
    <t>0480</t>
  </si>
  <si>
    <t>Wpływy z opłat za wydawanie zezwoleń na sprzedaż alkoholu</t>
  </si>
  <si>
    <t>POMOC SPOŁECZNA</t>
  </si>
  <si>
    <t>85212</t>
  </si>
  <si>
    <t xml:space="preserve">Świadczenia rodzinne, świadczenie z fumduszu alimentacyjnego oraz składki na ubezpieczenia emerytalne i rentowe z ubezpieczenia społecznego 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</si>
  <si>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</si>
  <si>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</si>
  <si>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</si>
  <si>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pobierające niektóre śiadczenia z pomocy społecznej, niektóre świadczenia rodzinne oraz za osoby uczestniczące w zajęciach w centrum integracji społecznej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</si>
  <si>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</si>
  <si>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</si>
  <si>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</si>
  <si>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</si>
  <si>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</si>
  <si>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</si>
  <si>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</si>
  <si>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85295</t>
  </si>
  <si>
    <t>2030</t>
  </si>
  <si>
    <t>GOSPODARKA KOMUNALNA I OCHRONA ŚRODOWISKA</t>
  </si>
  <si>
    <t>90001</t>
  </si>
  <si>
    <t>Gospodarka ściekowa i ochrona wód</t>
  </si>
  <si>
    <t>6299</t>
  </si>
  <si>
    <t>Środki na dofinasnowanie własnych inwestycji gmin (związków gmin), powiatów (związków powiatów), samorządów województw, pozyskane z innych źródeł</t>
  </si>
  <si>
    <t>90019</t>
  </si>
  <si>
    <t>Wpływy i wydatki związane z gromadzeniem środków z opłat i kar za korzystanie ze środowiska</t>
  </si>
  <si>
    <t>Dochody ogółem</t>
  </si>
  <si>
    <t>Dochody budżetu gminy na 2014 r.</t>
  </si>
  <si>
    <t>Plan na 2014 (6+12)</t>
  </si>
  <si>
    <t>Wpływy z tytułu pomocy finansowej udzielanej między jednostkami samorządu terytorialnego na dofinansowanie  własnych zadań inwestycyjnych i zakupów inwestycyjnych</t>
  </si>
  <si>
    <t>92109</t>
  </si>
  <si>
    <t>KULTURA I OCHRONA DZIEDZICTWA NARODOWEGO</t>
  </si>
  <si>
    <t>Domy i ośrodki kultury, świetlice i kluby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</si>
</sst>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22"/>
      <name val="Times New Roman"/>
      <family val="1"/>
      <charset val="238"/>
    </font>
    <font>
      <b/>
      <sz val="14"/>
      <name val="Arial CE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 CE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name val="Arial CE"/>
      <charset val="238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0" fontId="8" fillId="0" borderId="0" xfId="0" applyFont="1"/>
    <xf numFmtId="49" fontId="8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3" fontId="8" fillId="3" borderId="6" xfId="0" applyNumberFormat="1" applyFont="1" applyFill="1" applyBorder="1" applyAlignment="1">
      <alignment vertical="center"/>
    </xf>
    <xf numFmtId="0" fontId="8" fillId="3" borderId="0" xfId="0" applyFont="1" applyFill="1"/>
    <xf numFmtId="0" fontId="8" fillId="0" borderId="8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3" fontId="8" fillId="0" borderId="6" xfId="0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 wrapText="1"/>
    </xf>
    <xf numFmtId="3" fontId="8" fillId="2" borderId="14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 vertical="center"/>
    </xf>
    <xf numFmtId="49" fontId="8" fillId="3" borderId="15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3" fontId="8" fillId="3" borderId="16" xfId="0" applyNumberFormat="1" applyFont="1" applyFill="1" applyBorder="1" applyAlignment="1">
      <alignment horizontal="right" vertical="center"/>
    </xf>
    <xf numFmtId="3" fontId="8" fillId="3" borderId="14" xfId="0" applyNumberFormat="1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0" xfId="0" applyFont="1" applyBorder="1"/>
    <xf numFmtId="3" fontId="8" fillId="0" borderId="11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3" fontId="8" fillId="2" borderId="8" xfId="0" applyNumberFormat="1" applyFont="1" applyFill="1" applyBorder="1" applyAlignment="1">
      <alignment vertical="center"/>
    </xf>
    <xf numFmtId="3" fontId="8" fillId="2" borderId="11" xfId="0" applyNumberFormat="1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/>
    </xf>
    <xf numFmtId="3" fontId="8" fillId="3" borderId="8" xfId="0" applyNumberFormat="1" applyFont="1" applyFill="1" applyBorder="1" applyAlignment="1">
      <alignment vertical="center"/>
    </xf>
    <xf numFmtId="49" fontId="8" fillId="0" borderId="8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3" fontId="8" fillId="0" borderId="14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2" borderId="14" xfId="0" applyNumberFormat="1" applyFont="1" applyFill="1" applyBorder="1" applyAlignment="1">
      <alignment horizontal="right" vertical="center" wrapText="1"/>
    </xf>
    <xf numFmtId="0" fontId="8" fillId="3" borderId="15" xfId="0" applyFont="1" applyFill="1" applyBorder="1" applyAlignment="1">
      <alignment horizontal="left" vertical="center" wrapText="1"/>
    </xf>
    <xf numFmtId="3" fontId="8" fillId="3" borderId="14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3" borderId="7" xfId="0" applyFont="1" applyFill="1" applyBorder="1" applyAlignment="1">
      <alignment horizontal="lef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8" fillId="2" borderId="9" xfId="0" applyFont="1" applyFill="1" applyBorder="1" applyAlignment="1">
      <alignment horizontal="left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right" vertical="center" wrapText="1"/>
    </xf>
    <xf numFmtId="3" fontId="8" fillId="3" borderId="16" xfId="0" applyNumberFormat="1" applyFont="1" applyFill="1" applyBorder="1" applyAlignment="1">
      <alignment horizontal="right" vertical="center" wrapText="1"/>
    </xf>
    <xf numFmtId="3" fontId="8" fillId="3" borderId="8" xfId="0" applyNumberFormat="1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8" fillId="3" borderId="11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3" fontId="8" fillId="0" borderId="14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3" fontId="8" fillId="2" borderId="20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2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3" fontId="8" fillId="3" borderId="6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3" fontId="8" fillId="2" borderId="8" xfId="0" applyNumberFormat="1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8" fillId="0" borderId="10" xfId="0" applyFont="1" applyBorder="1"/>
    <xf numFmtId="0" fontId="8" fillId="0" borderId="19" xfId="0" applyFont="1" applyBorder="1"/>
    <xf numFmtId="3" fontId="8" fillId="3" borderId="2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3" fontId="8" fillId="3" borderId="10" xfId="0" applyNumberFormat="1" applyFont="1" applyFill="1" applyBorder="1" applyAlignment="1">
      <alignment horizontal="right" vertical="center" wrapText="1"/>
    </xf>
    <xf numFmtId="3" fontId="8" fillId="3" borderId="8" xfId="0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left" vertical="center" wrapText="1"/>
    </xf>
    <xf numFmtId="3" fontId="8" fillId="3" borderId="14" xfId="0" applyNumberFormat="1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left" vertical="center" wrapText="1"/>
    </xf>
    <xf numFmtId="49" fontId="9" fillId="0" borderId="14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3" fontId="8" fillId="3" borderId="16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9" fillId="3" borderId="9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0" xfId="0" applyFont="1" applyFill="1"/>
    <xf numFmtId="49" fontId="5" fillId="2" borderId="2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topLeftCell="A103" workbookViewId="0">
      <selection activeCell="H56" sqref="H56"/>
    </sheetView>
  </sheetViews>
  <sheetFormatPr defaultRowHeight="12.75"/>
  <cols>
    <col min="1" max="1" width="6.5703125" style="1" customWidth="1"/>
    <col min="2" max="2" width="9.140625" style="6"/>
    <col min="3" max="3" width="8.42578125" style="7" customWidth="1"/>
    <col min="4" max="4" width="47.42578125" customWidth="1"/>
    <col min="5" max="5" width="13.28515625" customWidth="1"/>
    <col min="6" max="6" width="11.140625" hidden="1" customWidth="1"/>
    <col min="7" max="8" width="11.140625" customWidth="1"/>
    <col min="9" max="9" width="13.140625" style="8" customWidth="1"/>
    <col min="10" max="10" width="12.28515625" customWidth="1"/>
    <col min="11" max="11" width="11.85546875" customWidth="1"/>
    <col min="12" max="12" width="11" customWidth="1"/>
    <col min="13" max="13" width="11.5703125" customWidth="1"/>
    <col min="14" max="14" width="12.140625" customWidth="1"/>
    <col min="15" max="15" width="13.140625" customWidth="1"/>
    <col min="16" max="16" width="11.140625" customWidth="1"/>
    <col min="17" max="17" width="11.5703125" hidden="1" customWidth="1"/>
    <col min="18" max="18" width="10.85546875" hidden="1" customWidth="1"/>
    <col min="19" max="19" width="11.5703125" hidden="1" customWidth="1"/>
    <col min="20" max="21" width="0" hidden="1" customWidth="1"/>
  </cols>
  <sheetData>
    <row r="1" spans="1:21" ht="29.25" customHeight="1">
      <c r="A1" s="200" t="s">
        <v>139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21" ht="9" customHeight="1"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</row>
    <row r="3" spans="1:21" ht="10.5" customHeight="1">
      <c r="S3" s="9" t="s">
        <v>0</v>
      </c>
    </row>
    <row r="4" spans="1:21" ht="9.75" customHeight="1">
      <c r="S4" s="9"/>
    </row>
    <row r="5" spans="1:21" s="11" customFormat="1" ht="18" customHeight="1">
      <c r="A5" s="194" t="s">
        <v>1</v>
      </c>
      <c r="B5" s="188" t="s">
        <v>2</v>
      </c>
      <c r="C5" s="194" t="s">
        <v>3</v>
      </c>
      <c r="D5" s="194" t="s">
        <v>4</v>
      </c>
      <c r="E5" s="191" t="s">
        <v>140</v>
      </c>
      <c r="F5" s="194"/>
      <c r="G5" s="197" t="s">
        <v>5</v>
      </c>
      <c r="H5" s="198"/>
      <c r="I5" s="198"/>
      <c r="J5" s="198"/>
      <c r="K5" s="198"/>
      <c r="L5" s="198"/>
      <c r="M5" s="198"/>
      <c r="N5" s="198"/>
      <c r="O5" s="198"/>
      <c r="P5" s="199"/>
      <c r="Q5" s="206"/>
      <c r="R5" s="206"/>
      <c r="S5" s="206"/>
    </row>
    <row r="6" spans="1:21" s="11" customFormat="1" ht="18" customHeight="1">
      <c r="A6" s="195"/>
      <c r="B6" s="189"/>
      <c r="C6" s="195"/>
      <c r="D6" s="195"/>
      <c r="E6" s="192"/>
      <c r="F6" s="195"/>
      <c r="G6" s="197" t="s">
        <v>6</v>
      </c>
      <c r="H6" s="198"/>
      <c r="I6" s="198"/>
      <c r="J6" s="198"/>
      <c r="K6" s="198"/>
      <c r="L6" s="199"/>
      <c r="M6" s="197" t="s">
        <v>7</v>
      </c>
      <c r="N6" s="198"/>
      <c r="O6" s="198"/>
      <c r="P6" s="199"/>
      <c r="Q6" s="10"/>
      <c r="R6" s="10"/>
      <c r="S6" s="10"/>
    </row>
    <row r="7" spans="1:21" s="11" customFormat="1" ht="15" customHeight="1">
      <c r="A7" s="195"/>
      <c r="B7" s="189"/>
      <c r="C7" s="195"/>
      <c r="D7" s="195"/>
      <c r="E7" s="192"/>
      <c r="F7" s="195"/>
      <c r="G7" s="12" t="s">
        <v>8</v>
      </c>
      <c r="H7" s="197" t="s">
        <v>5</v>
      </c>
      <c r="I7" s="198"/>
      <c r="J7" s="198"/>
      <c r="K7" s="198"/>
      <c r="L7" s="199"/>
      <c r="M7" s="12"/>
      <c r="N7" s="207" t="s">
        <v>5</v>
      </c>
      <c r="O7" s="208"/>
      <c r="P7" s="209"/>
      <c r="Q7" s="204"/>
      <c r="R7" s="206"/>
      <c r="S7" s="206"/>
    </row>
    <row r="8" spans="1:21" s="11" customFormat="1" ht="107.25" customHeight="1">
      <c r="A8" s="196"/>
      <c r="B8" s="190"/>
      <c r="C8" s="196"/>
      <c r="D8" s="196"/>
      <c r="E8" s="193"/>
      <c r="F8" s="196"/>
      <c r="G8" s="13"/>
      <c r="H8" s="13" t="s">
        <v>9</v>
      </c>
      <c r="I8" s="14" t="s">
        <v>10</v>
      </c>
      <c r="J8" s="14" t="s">
        <v>11</v>
      </c>
      <c r="K8" s="14" t="s">
        <v>12</v>
      </c>
      <c r="L8" s="15" t="s">
        <v>13</v>
      </c>
      <c r="M8" s="14" t="s">
        <v>8</v>
      </c>
      <c r="N8" s="16" t="s">
        <v>14</v>
      </c>
      <c r="O8" s="16" t="s">
        <v>15</v>
      </c>
      <c r="P8" s="16" t="s">
        <v>16</v>
      </c>
      <c r="Q8" s="205"/>
      <c r="R8" s="10"/>
      <c r="S8" s="10"/>
    </row>
    <row r="9" spans="1:21" s="20" customFormat="1" ht="12.75" customHeight="1">
      <c r="A9" s="17">
        <v>1</v>
      </c>
      <c r="B9" s="18" t="s">
        <v>17</v>
      </c>
      <c r="C9" s="17">
        <v>3</v>
      </c>
      <c r="D9" s="17">
        <v>4</v>
      </c>
      <c r="E9" s="19">
        <v>5</v>
      </c>
      <c r="F9" s="19"/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/>
      <c r="R9" s="17"/>
      <c r="S9" s="17"/>
    </row>
    <row r="10" spans="1:21" s="25" customFormat="1" ht="45" customHeight="1">
      <c r="A10" s="21" t="s">
        <v>18</v>
      </c>
      <c r="B10" s="21"/>
      <c r="C10" s="22"/>
      <c r="D10" s="23" t="s">
        <v>19</v>
      </c>
      <c r="E10" s="24">
        <f t="shared" ref="E10:P10" si="0">E11+E13</f>
        <v>4212</v>
      </c>
      <c r="F10" s="24">
        <f t="shared" si="0"/>
        <v>0</v>
      </c>
      <c r="G10" s="24">
        <f t="shared" si="0"/>
        <v>3912</v>
      </c>
      <c r="H10" s="24">
        <f t="shared" si="0"/>
        <v>3912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300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/>
      <c r="R10" s="24"/>
      <c r="S10" s="24"/>
    </row>
    <row r="11" spans="1:21" s="30" customFormat="1" ht="35.25" customHeight="1">
      <c r="A11" s="26"/>
      <c r="B11" s="26" t="s">
        <v>20</v>
      </c>
      <c r="C11" s="27"/>
      <c r="D11" s="28" t="s">
        <v>21</v>
      </c>
      <c r="E11" s="29">
        <f t="shared" ref="E11:O11" si="1">E12</f>
        <v>300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300</v>
      </c>
      <c r="N11" s="29">
        <f t="shared" si="1"/>
        <v>0</v>
      </c>
      <c r="O11" s="29">
        <f t="shared" si="1"/>
        <v>0</v>
      </c>
      <c r="P11" s="29">
        <f>+P12</f>
        <v>0</v>
      </c>
      <c r="Q11" s="29"/>
      <c r="R11" s="29"/>
      <c r="S11" s="29"/>
    </row>
    <row r="12" spans="1:21" s="25" customFormat="1" ht="67.5" customHeight="1">
      <c r="A12" s="31"/>
      <c r="B12" s="32"/>
      <c r="C12" s="32" t="s">
        <v>22</v>
      </c>
      <c r="D12" s="33" t="s">
        <v>23</v>
      </c>
      <c r="E12" s="34">
        <v>300</v>
      </c>
      <c r="F12" s="35"/>
      <c r="G12" s="34">
        <v>0</v>
      </c>
      <c r="H12" s="34">
        <v>0</v>
      </c>
      <c r="I12" s="36">
        <v>0</v>
      </c>
      <c r="J12" s="37">
        <v>0</v>
      </c>
      <c r="K12" s="37">
        <v>0</v>
      </c>
      <c r="L12" s="37">
        <v>0</v>
      </c>
      <c r="M12" s="36">
        <v>300</v>
      </c>
      <c r="N12" s="37">
        <v>0</v>
      </c>
      <c r="O12" s="37">
        <v>0</v>
      </c>
      <c r="P12" s="38">
        <v>0</v>
      </c>
      <c r="Q12" s="39"/>
      <c r="R12" s="39"/>
      <c r="S12" s="39"/>
    </row>
    <row r="13" spans="1:21" s="25" customFormat="1" ht="35.25" customHeight="1">
      <c r="A13" s="40"/>
      <c r="B13" s="41" t="s">
        <v>26</v>
      </c>
      <c r="C13" s="41"/>
      <c r="D13" s="28" t="s">
        <v>27</v>
      </c>
      <c r="E13" s="43">
        <f t="shared" ref="E13:P13" si="2">E14</f>
        <v>3912</v>
      </c>
      <c r="F13" s="43">
        <f t="shared" si="2"/>
        <v>0</v>
      </c>
      <c r="G13" s="43">
        <f t="shared" si="2"/>
        <v>3912</v>
      </c>
      <c r="H13" s="43">
        <f t="shared" si="2"/>
        <v>3912</v>
      </c>
      <c r="I13" s="43">
        <f t="shared" si="2"/>
        <v>0</v>
      </c>
      <c r="J13" s="43">
        <f t="shared" si="2"/>
        <v>0</v>
      </c>
      <c r="K13" s="43">
        <f t="shared" si="2"/>
        <v>0</v>
      </c>
      <c r="L13" s="43">
        <f t="shared" si="2"/>
        <v>0</v>
      </c>
      <c r="M13" s="43">
        <f t="shared" si="2"/>
        <v>0</v>
      </c>
      <c r="N13" s="43">
        <f t="shared" si="2"/>
        <v>0</v>
      </c>
      <c r="O13" s="43">
        <f t="shared" si="2"/>
        <v>0</v>
      </c>
      <c r="P13" s="43">
        <f t="shared" si="2"/>
        <v>0</v>
      </c>
      <c r="Q13" s="48"/>
      <c r="R13" s="48"/>
      <c r="S13" s="48"/>
    </row>
    <row r="14" spans="1:21" s="25" customFormat="1" ht="87" customHeight="1">
      <c r="A14" s="40"/>
      <c r="B14" s="41"/>
      <c r="C14" s="41" t="s">
        <v>28</v>
      </c>
      <c r="D14" s="49" t="s">
        <v>29</v>
      </c>
      <c r="E14" s="43">
        <v>3912</v>
      </c>
      <c r="F14" s="44"/>
      <c r="G14" s="43">
        <v>3912</v>
      </c>
      <c r="H14" s="43">
        <v>3912</v>
      </c>
      <c r="I14" s="45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7">
        <v>0</v>
      </c>
      <c r="Q14" s="48"/>
      <c r="R14" s="48"/>
      <c r="S14" s="48"/>
    </row>
    <row r="15" spans="1:21" s="25" customFormat="1" ht="54" customHeight="1">
      <c r="A15" s="50">
        <v>400</v>
      </c>
      <c r="B15" s="51"/>
      <c r="C15" s="51"/>
      <c r="D15" s="52" t="s">
        <v>30</v>
      </c>
      <c r="E15" s="53">
        <f t="shared" ref="E15:P15" si="3">E16</f>
        <v>244500</v>
      </c>
      <c r="F15" s="53">
        <f t="shared" si="3"/>
        <v>0</v>
      </c>
      <c r="G15" s="53">
        <f t="shared" si="3"/>
        <v>244500</v>
      </c>
      <c r="H15" s="53">
        <f t="shared" si="3"/>
        <v>244500</v>
      </c>
      <c r="I15" s="53">
        <f t="shared" si="3"/>
        <v>0</v>
      </c>
      <c r="J15" s="53">
        <f t="shared" si="3"/>
        <v>0</v>
      </c>
      <c r="K15" s="53">
        <f t="shared" si="3"/>
        <v>0</v>
      </c>
      <c r="L15" s="53">
        <f t="shared" si="3"/>
        <v>0</v>
      </c>
      <c r="M15" s="53">
        <f t="shared" si="3"/>
        <v>0</v>
      </c>
      <c r="N15" s="53">
        <f t="shared" si="3"/>
        <v>0</v>
      </c>
      <c r="O15" s="53">
        <f t="shared" si="3"/>
        <v>0</v>
      </c>
      <c r="P15" s="53">
        <f t="shared" si="3"/>
        <v>0</v>
      </c>
      <c r="Q15" s="54"/>
      <c r="R15" s="54"/>
      <c r="S15" s="54"/>
    </row>
    <row r="16" spans="1:21" s="30" customFormat="1" ht="35.25" customHeight="1">
      <c r="A16" s="55"/>
      <c r="B16" s="56" t="s">
        <v>31</v>
      </c>
      <c r="C16" s="57"/>
      <c r="D16" s="42" t="s">
        <v>32</v>
      </c>
      <c r="E16" s="58">
        <f t="shared" ref="E16:U16" si="4">SUM(E17:E20)</f>
        <v>244500</v>
      </c>
      <c r="F16" s="58">
        <f t="shared" si="4"/>
        <v>0</v>
      </c>
      <c r="G16" s="58">
        <f t="shared" si="4"/>
        <v>244500</v>
      </c>
      <c r="H16" s="58">
        <f t="shared" si="4"/>
        <v>244500</v>
      </c>
      <c r="I16" s="58">
        <f t="shared" si="4"/>
        <v>0</v>
      </c>
      <c r="J16" s="58">
        <f t="shared" si="4"/>
        <v>0</v>
      </c>
      <c r="K16" s="58">
        <f t="shared" si="4"/>
        <v>0</v>
      </c>
      <c r="L16" s="58">
        <f t="shared" si="4"/>
        <v>0</v>
      </c>
      <c r="M16" s="58">
        <f t="shared" si="4"/>
        <v>0</v>
      </c>
      <c r="N16" s="58">
        <f t="shared" si="4"/>
        <v>0</v>
      </c>
      <c r="O16" s="58">
        <f t="shared" si="4"/>
        <v>0</v>
      </c>
      <c r="P16" s="58">
        <f t="shared" si="4"/>
        <v>0</v>
      </c>
      <c r="Q16" s="58">
        <f t="shared" si="4"/>
        <v>0</v>
      </c>
      <c r="R16" s="58">
        <f t="shared" si="4"/>
        <v>0</v>
      </c>
      <c r="S16" s="58">
        <f t="shared" si="4"/>
        <v>0</v>
      </c>
      <c r="T16" s="58">
        <f t="shared" si="4"/>
        <v>0</v>
      </c>
      <c r="U16" s="58">
        <f t="shared" si="4"/>
        <v>0</v>
      </c>
    </row>
    <row r="17" spans="1:22" s="30" customFormat="1" ht="35.25" customHeight="1">
      <c r="A17" s="55"/>
      <c r="B17" s="56"/>
      <c r="C17" s="59" t="s">
        <v>33</v>
      </c>
      <c r="D17" s="60" t="s">
        <v>34</v>
      </c>
      <c r="E17" s="58">
        <v>500</v>
      </c>
      <c r="F17" s="61"/>
      <c r="G17" s="58">
        <v>500</v>
      </c>
      <c r="H17" s="58">
        <v>500</v>
      </c>
      <c r="I17" s="58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3">
        <v>0</v>
      </c>
      <c r="Q17" s="63"/>
      <c r="R17" s="62"/>
      <c r="S17" s="62"/>
    </row>
    <row r="18" spans="1:22" s="25" customFormat="1" ht="35.25" customHeight="1">
      <c r="A18" s="64"/>
      <c r="B18" s="65"/>
      <c r="C18" s="66" t="s">
        <v>35</v>
      </c>
      <c r="D18" s="42" t="s">
        <v>36</v>
      </c>
      <c r="E18" s="34">
        <v>240000</v>
      </c>
      <c r="F18" s="35"/>
      <c r="G18" s="34">
        <v>240000</v>
      </c>
      <c r="H18" s="34">
        <v>240000</v>
      </c>
      <c r="I18" s="36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67"/>
      <c r="R18" s="39"/>
      <c r="S18" s="39"/>
    </row>
    <row r="19" spans="1:22" s="25" customFormat="1" ht="35.25" customHeight="1">
      <c r="A19" s="31"/>
      <c r="B19" s="32"/>
      <c r="C19" s="68" t="s">
        <v>24</v>
      </c>
      <c r="D19" s="42" t="s">
        <v>25</v>
      </c>
      <c r="E19" s="34">
        <v>3000</v>
      </c>
      <c r="F19" s="35"/>
      <c r="G19" s="69">
        <v>3000</v>
      </c>
      <c r="H19" s="34">
        <v>3000</v>
      </c>
      <c r="I19" s="36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67"/>
      <c r="R19" s="39"/>
      <c r="S19" s="39"/>
      <c r="V19" s="70"/>
    </row>
    <row r="20" spans="1:22" s="25" customFormat="1" ht="35.25" customHeight="1">
      <c r="A20" s="31"/>
      <c r="B20" s="32"/>
      <c r="C20" s="66" t="s">
        <v>37</v>
      </c>
      <c r="D20" s="42" t="s">
        <v>38</v>
      </c>
      <c r="E20" s="34">
        <v>1000</v>
      </c>
      <c r="F20" s="35"/>
      <c r="G20" s="69">
        <v>1000</v>
      </c>
      <c r="H20" s="69">
        <v>1000</v>
      </c>
      <c r="I20" s="71"/>
      <c r="J20" s="38"/>
      <c r="K20" s="38"/>
      <c r="L20" s="38"/>
      <c r="M20" s="38"/>
      <c r="N20" s="38"/>
      <c r="O20" s="37"/>
      <c r="P20" s="37"/>
      <c r="Q20" s="67"/>
      <c r="R20" s="72"/>
      <c r="S20" s="72"/>
      <c r="V20" s="70"/>
    </row>
    <row r="21" spans="1:22" s="25" customFormat="1" ht="45" customHeight="1">
      <c r="A21" s="73">
        <v>600</v>
      </c>
      <c r="B21" s="74"/>
      <c r="C21" s="51"/>
      <c r="D21" s="75" t="s">
        <v>39</v>
      </c>
      <c r="E21" s="76">
        <f>E22</f>
        <v>200</v>
      </c>
      <c r="F21" s="76">
        <f t="shared" ref="F21:P21" si="5">F22</f>
        <v>0</v>
      </c>
      <c r="G21" s="76">
        <f t="shared" si="5"/>
        <v>0</v>
      </c>
      <c r="H21" s="76">
        <f t="shared" si="5"/>
        <v>0</v>
      </c>
      <c r="I21" s="76">
        <f t="shared" si="5"/>
        <v>0</v>
      </c>
      <c r="J21" s="76">
        <f t="shared" si="5"/>
        <v>0</v>
      </c>
      <c r="K21" s="76">
        <f t="shared" si="5"/>
        <v>0</v>
      </c>
      <c r="L21" s="76">
        <f t="shared" si="5"/>
        <v>0</v>
      </c>
      <c r="M21" s="76">
        <f t="shared" si="5"/>
        <v>200</v>
      </c>
      <c r="N21" s="76">
        <f t="shared" si="5"/>
        <v>0</v>
      </c>
      <c r="O21" s="76">
        <f t="shared" si="5"/>
        <v>0</v>
      </c>
      <c r="P21" s="76">
        <f t="shared" si="5"/>
        <v>0</v>
      </c>
      <c r="Q21" s="77">
        <f>Q22</f>
        <v>0</v>
      </c>
      <c r="R21" s="77">
        <f>R22</f>
        <v>0</v>
      </c>
      <c r="S21" s="77">
        <f>S22</f>
        <v>0</v>
      </c>
      <c r="V21" s="70"/>
    </row>
    <row r="22" spans="1:22" s="30" customFormat="1" ht="45" customHeight="1">
      <c r="A22" s="55"/>
      <c r="B22" s="56" t="s">
        <v>41</v>
      </c>
      <c r="C22" s="56"/>
      <c r="D22" s="80" t="s">
        <v>42</v>
      </c>
      <c r="E22" s="79">
        <f t="shared" ref="E22:P22" si="6">E23</f>
        <v>200</v>
      </c>
      <c r="F22" s="78">
        <f t="shared" si="6"/>
        <v>0</v>
      </c>
      <c r="G22" s="79">
        <f t="shared" si="6"/>
        <v>0</v>
      </c>
      <c r="H22" s="79">
        <f t="shared" si="6"/>
        <v>0</v>
      </c>
      <c r="I22" s="78">
        <f t="shared" si="6"/>
        <v>0</v>
      </c>
      <c r="J22" s="79">
        <f t="shared" si="6"/>
        <v>0</v>
      </c>
      <c r="K22" s="78">
        <f t="shared" si="6"/>
        <v>0</v>
      </c>
      <c r="L22" s="79">
        <f t="shared" si="6"/>
        <v>0</v>
      </c>
      <c r="M22" s="79">
        <f t="shared" si="6"/>
        <v>200</v>
      </c>
      <c r="N22" s="79">
        <f t="shared" si="6"/>
        <v>0</v>
      </c>
      <c r="O22" s="79">
        <f t="shared" si="6"/>
        <v>0</v>
      </c>
      <c r="P22" s="79">
        <f t="shared" si="6"/>
        <v>0</v>
      </c>
      <c r="Q22" s="63"/>
      <c r="R22" s="62"/>
      <c r="S22" s="62"/>
    </row>
    <row r="23" spans="1:22" s="25" customFormat="1" ht="67.5" customHeight="1">
      <c r="A23" s="31"/>
      <c r="B23" s="65"/>
      <c r="C23" s="65">
        <v>6290</v>
      </c>
      <c r="D23" s="49" t="s">
        <v>23</v>
      </c>
      <c r="E23" s="34">
        <v>200</v>
      </c>
      <c r="F23" s="81"/>
      <c r="G23" s="34">
        <v>0</v>
      </c>
      <c r="H23" s="34">
        <v>0</v>
      </c>
      <c r="I23" s="34">
        <v>0</v>
      </c>
      <c r="J23" s="82">
        <v>0</v>
      </c>
      <c r="K23" s="82">
        <v>0</v>
      </c>
      <c r="L23" s="82">
        <v>0</v>
      </c>
      <c r="M23" s="82">
        <v>200</v>
      </c>
      <c r="N23" s="83">
        <v>0</v>
      </c>
      <c r="O23" s="82">
        <v>0</v>
      </c>
      <c r="P23" s="84">
        <v>0</v>
      </c>
      <c r="Q23" s="85"/>
      <c r="R23" s="39"/>
      <c r="S23" s="39"/>
    </row>
    <row r="24" spans="1:22" s="25" customFormat="1" ht="48.75" customHeight="1">
      <c r="A24" s="50">
        <v>700</v>
      </c>
      <c r="B24" s="51"/>
      <c r="C24" s="74"/>
      <c r="D24" s="75" t="s">
        <v>43</v>
      </c>
      <c r="E24" s="76">
        <f t="shared" ref="E24:P24" si="7">E25</f>
        <v>574370</v>
      </c>
      <c r="F24" s="76">
        <f t="shared" si="7"/>
        <v>0</v>
      </c>
      <c r="G24" s="76">
        <f t="shared" si="7"/>
        <v>374370</v>
      </c>
      <c r="H24" s="76">
        <f t="shared" si="7"/>
        <v>374370</v>
      </c>
      <c r="I24" s="76">
        <f t="shared" si="7"/>
        <v>0</v>
      </c>
      <c r="J24" s="76">
        <f t="shared" si="7"/>
        <v>0</v>
      </c>
      <c r="K24" s="76">
        <f t="shared" si="7"/>
        <v>0</v>
      </c>
      <c r="L24" s="76">
        <f t="shared" si="7"/>
        <v>0</v>
      </c>
      <c r="M24" s="76">
        <f t="shared" si="7"/>
        <v>200000</v>
      </c>
      <c r="N24" s="76">
        <f t="shared" si="7"/>
        <v>200000</v>
      </c>
      <c r="O24" s="76">
        <f t="shared" si="7"/>
        <v>0</v>
      </c>
      <c r="P24" s="76">
        <f t="shared" si="7"/>
        <v>0</v>
      </c>
      <c r="Q24" s="54"/>
      <c r="R24" s="54"/>
      <c r="S24" s="54"/>
    </row>
    <row r="25" spans="1:22" s="30" customFormat="1" ht="39" customHeight="1">
      <c r="A25" s="55"/>
      <c r="B25" s="56" t="s">
        <v>44</v>
      </c>
      <c r="C25" s="57"/>
      <c r="D25" s="86" t="s">
        <v>45</v>
      </c>
      <c r="E25" s="79">
        <f t="shared" ref="E25:P25" si="8">SUM(E26:E30)</f>
        <v>574370</v>
      </c>
      <c r="F25" s="79">
        <f t="shared" si="8"/>
        <v>0</v>
      </c>
      <c r="G25" s="79">
        <f t="shared" si="8"/>
        <v>374370</v>
      </c>
      <c r="H25" s="79">
        <f t="shared" si="8"/>
        <v>374370</v>
      </c>
      <c r="I25" s="79">
        <f t="shared" si="8"/>
        <v>0</v>
      </c>
      <c r="J25" s="79">
        <f t="shared" si="8"/>
        <v>0</v>
      </c>
      <c r="K25" s="79">
        <f t="shared" si="8"/>
        <v>0</v>
      </c>
      <c r="L25" s="79">
        <f t="shared" si="8"/>
        <v>0</v>
      </c>
      <c r="M25" s="79">
        <f t="shared" si="8"/>
        <v>200000</v>
      </c>
      <c r="N25" s="79">
        <f t="shared" si="8"/>
        <v>200000</v>
      </c>
      <c r="O25" s="79">
        <f t="shared" si="8"/>
        <v>0</v>
      </c>
      <c r="P25" s="79">
        <f t="shared" si="8"/>
        <v>0</v>
      </c>
      <c r="Q25" s="62"/>
      <c r="R25" s="62"/>
      <c r="S25" s="62"/>
    </row>
    <row r="26" spans="1:22" s="25" customFormat="1" ht="45.75" customHeight="1">
      <c r="A26" s="64"/>
      <c r="B26" s="65"/>
      <c r="C26" s="66" t="s">
        <v>46</v>
      </c>
      <c r="D26" s="33" t="s">
        <v>47</v>
      </c>
      <c r="E26" s="34">
        <v>105870</v>
      </c>
      <c r="F26" s="69"/>
      <c r="G26" s="34">
        <v>105870</v>
      </c>
      <c r="H26" s="34">
        <v>105870</v>
      </c>
      <c r="I26" s="34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3">
        <v>0</v>
      </c>
      <c r="Q26" s="85"/>
      <c r="R26" s="39"/>
      <c r="S26" s="39"/>
    </row>
    <row r="27" spans="1:22" s="25" customFormat="1" ht="85.5" customHeight="1">
      <c r="A27" s="31"/>
      <c r="B27" s="32"/>
      <c r="C27" s="32" t="s">
        <v>28</v>
      </c>
      <c r="D27" s="42" t="s">
        <v>29</v>
      </c>
      <c r="E27" s="43">
        <v>60000</v>
      </c>
      <c r="F27" s="89"/>
      <c r="G27" s="43">
        <v>60000</v>
      </c>
      <c r="H27" s="34">
        <v>60000</v>
      </c>
      <c r="I27" s="43">
        <v>0</v>
      </c>
      <c r="J27" s="90">
        <v>0</v>
      </c>
      <c r="K27" s="82">
        <v>0</v>
      </c>
      <c r="L27" s="82">
        <v>0</v>
      </c>
      <c r="M27" s="90">
        <v>0</v>
      </c>
      <c r="N27" s="90">
        <v>0</v>
      </c>
      <c r="O27" s="90">
        <v>0</v>
      </c>
      <c r="P27" s="90">
        <v>0</v>
      </c>
      <c r="Q27" s="91"/>
      <c r="R27" s="48"/>
      <c r="S27" s="48"/>
    </row>
    <row r="28" spans="1:22" s="25" customFormat="1" ht="36.75" customHeight="1">
      <c r="A28" s="64"/>
      <c r="B28" s="65"/>
      <c r="C28" s="65" t="s">
        <v>48</v>
      </c>
      <c r="D28" s="33" t="s">
        <v>49</v>
      </c>
      <c r="E28" s="43">
        <v>200000</v>
      </c>
      <c r="F28" s="81"/>
      <c r="G28" s="92">
        <v>0</v>
      </c>
      <c r="H28" s="34">
        <v>0</v>
      </c>
      <c r="I28" s="43">
        <v>0</v>
      </c>
      <c r="J28" s="90">
        <v>0</v>
      </c>
      <c r="K28" s="82">
        <v>0</v>
      </c>
      <c r="L28" s="82">
        <v>0</v>
      </c>
      <c r="M28" s="43">
        <v>200000</v>
      </c>
      <c r="N28" s="43">
        <v>200000</v>
      </c>
      <c r="O28" s="90">
        <v>0</v>
      </c>
      <c r="P28" s="90">
        <v>0</v>
      </c>
      <c r="Q28" s="91"/>
      <c r="R28" s="48"/>
      <c r="S28" s="93"/>
    </row>
    <row r="29" spans="1:22" s="95" customFormat="1" ht="35.25" customHeight="1">
      <c r="A29" s="64"/>
      <c r="B29" s="65"/>
      <c r="C29" s="65" t="s">
        <v>24</v>
      </c>
      <c r="D29" s="33" t="s">
        <v>25</v>
      </c>
      <c r="E29" s="34">
        <v>3500</v>
      </c>
      <c r="F29" s="35"/>
      <c r="G29" s="69">
        <v>3500</v>
      </c>
      <c r="H29" s="34">
        <v>3500</v>
      </c>
      <c r="I29" s="34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5"/>
      <c r="R29" s="39"/>
      <c r="S29" s="94"/>
    </row>
    <row r="30" spans="1:22" s="95" customFormat="1" ht="35.25" customHeight="1">
      <c r="A30" s="31"/>
      <c r="B30" s="32"/>
      <c r="C30" s="32" t="s">
        <v>37</v>
      </c>
      <c r="D30" s="33" t="s">
        <v>38</v>
      </c>
      <c r="E30" s="34">
        <v>205000</v>
      </c>
      <c r="F30" s="35"/>
      <c r="G30" s="34">
        <v>205000</v>
      </c>
      <c r="H30" s="34">
        <v>205000</v>
      </c>
      <c r="I30" s="34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3">
        <v>0</v>
      </c>
      <c r="Q30" s="85"/>
      <c r="R30" s="39"/>
      <c r="S30" s="39"/>
    </row>
    <row r="31" spans="1:22" s="25" customFormat="1" ht="38.25" customHeight="1">
      <c r="A31" s="50">
        <v>750</v>
      </c>
      <c r="B31" s="51"/>
      <c r="C31" s="51"/>
      <c r="D31" s="52" t="s">
        <v>50</v>
      </c>
      <c r="E31" s="96">
        <f t="shared" ref="E31:P31" si="9">E32+E34</f>
        <v>267749</v>
      </c>
      <c r="F31" s="96">
        <f t="shared" si="9"/>
        <v>0</v>
      </c>
      <c r="G31" s="96">
        <f t="shared" si="9"/>
        <v>267749</v>
      </c>
      <c r="H31" s="96">
        <f t="shared" si="9"/>
        <v>192734</v>
      </c>
      <c r="I31" s="96">
        <f t="shared" si="9"/>
        <v>75015</v>
      </c>
      <c r="J31" s="96">
        <f t="shared" si="9"/>
        <v>0</v>
      </c>
      <c r="K31" s="96">
        <f t="shared" si="9"/>
        <v>0</v>
      </c>
      <c r="L31" s="96">
        <f t="shared" si="9"/>
        <v>0</v>
      </c>
      <c r="M31" s="96">
        <f t="shared" si="9"/>
        <v>0</v>
      </c>
      <c r="N31" s="96">
        <f t="shared" si="9"/>
        <v>0</v>
      </c>
      <c r="O31" s="96">
        <f t="shared" si="9"/>
        <v>0</v>
      </c>
      <c r="P31" s="96">
        <f t="shared" si="9"/>
        <v>0</v>
      </c>
      <c r="Q31" s="54"/>
      <c r="R31" s="54"/>
      <c r="S31" s="54"/>
    </row>
    <row r="32" spans="1:22" s="30" customFormat="1" ht="36.75" customHeight="1">
      <c r="A32" s="55"/>
      <c r="B32" s="56" t="s">
        <v>51</v>
      </c>
      <c r="C32" s="56"/>
      <c r="D32" s="97" t="s">
        <v>52</v>
      </c>
      <c r="E32" s="98">
        <f t="shared" ref="E32:P32" si="10">E33</f>
        <v>75015</v>
      </c>
      <c r="F32" s="98">
        <f t="shared" si="10"/>
        <v>0</v>
      </c>
      <c r="G32" s="98">
        <f t="shared" si="10"/>
        <v>75015</v>
      </c>
      <c r="H32" s="98">
        <f t="shared" si="10"/>
        <v>0</v>
      </c>
      <c r="I32" s="98">
        <f t="shared" si="10"/>
        <v>75015</v>
      </c>
      <c r="J32" s="98">
        <f t="shared" si="10"/>
        <v>0</v>
      </c>
      <c r="K32" s="98">
        <f t="shared" si="10"/>
        <v>0</v>
      </c>
      <c r="L32" s="98">
        <f t="shared" si="10"/>
        <v>0</v>
      </c>
      <c r="M32" s="98">
        <f t="shared" si="10"/>
        <v>0</v>
      </c>
      <c r="N32" s="98">
        <f t="shared" si="10"/>
        <v>0</v>
      </c>
      <c r="O32" s="98">
        <f t="shared" si="10"/>
        <v>0</v>
      </c>
      <c r="P32" s="98">
        <f t="shared" si="10"/>
        <v>0</v>
      </c>
      <c r="Q32" s="62"/>
      <c r="R32" s="62"/>
      <c r="S32" s="62"/>
    </row>
    <row r="33" spans="1:19" s="25" customFormat="1" ht="81.75" customHeight="1">
      <c r="A33" s="31"/>
      <c r="B33" s="32"/>
      <c r="C33" s="32">
        <v>2010</v>
      </c>
      <c r="D33" s="33" t="s">
        <v>53</v>
      </c>
      <c r="E33" s="34">
        <v>75015</v>
      </c>
      <c r="F33" s="35"/>
      <c r="G33" s="34">
        <v>75015</v>
      </c>
      <c r="H33" s="34">
        <v>0</v>
      </c>
      <c r="I33" s="34">
        <v>75015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3">
        <v>0</v>
      </c>
      <c r="Q33" s="39"/>
      <c r="R33" s="39"/>
      <c r="S33" s="39"/>
    </row>
    <row r="34" spans="1:19" s="25" customFormat="1" ht="27.75" customHeight="1">
      <c r="A34" s="64"/>
      <c r="B34" s="65" t="s">
        <v>54</v>
      </c>
      <c r="C34" s="65"/>
      <c r="D34" s="33" t="s">
        <v>55</v>
      </c>
      <c r="E34" s="88">
        <f>E35+E36</f>
        <v>192734</v>
      </c>
      <c r="F34" s="88">
        <f t="shared" ref="F34:P34" si="11">F35+F36</f>
        <v>0</v>
      </c>
      <c r="G34" s="88">
        <f t="shared" si="11"/>
        <v>192734</v>
      </c>
      <c r="H34" s="88">
        <f t="shared" si="11"/>
        <v>192734</v>
      </c>
      <c r="I34" s="88">
        <f t="shared" si="11"/>
        <v>0</v>
      </c>
      <c r="J34" s="88">
        <f t="shared" si="11"/>
        <v>0</v>
      </c>
      <c r="K34" s="88">
        <f t="shared" si="11"/>
        <v>0</v>
      </c>
      <c r="L34" s="88">
        <f t="shared" si="11"/>
        <v>0</v>
      </c>
      <c r="M34" s="88">
        <f t="shared" si="11"/>
        <v>0</v>
      </c>
      <c r="N34" s="88">
        <f t="shared" si="11"/>
        <v>0</v>
      </c>
      <c r="O34" s="88">
        <f t="shared" si="11"/>
        <v>0</v>
      </c>
      <c r="P34" s="88">
        <f t="shared" si="11"/>
        <v>0</v>
      </c>
      <c r="Q34" s="85"/>
      <c r="R34" s="85"/>
      <c r="S34" s="85"/>
    </row>
    <row r="35" spans="1:19" s="25" customFormat="1" ht="33.75" customHeight="1">
      <c r="A35" s="64"/>
      <c r="B35" s="65"/>
      <c r="C35" s="65" t="s">
        <v>35</v>
      </c>
      <c r="D35" s="33" t="s">
        <v>36</v>
      </c>
      <c r="E35" s="88">
        <v>100</v>
      </c>
      <c r="F35" s="87"/>
      <c r="G35" s="88">
        <v>100</v>
      </c>
      <c r="H35" s="88">
        <v>100</v>
      </c>
      <c r="I35" s="88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100">
        <v>0</v>
      </c>
      <c r="Q35" s="85"/>
      <c r="R35" s="85"/>
      <c r="S35" s="85"/>
    </row>
    <row r="36" spans="1:19" s="25" customFormat="1" ht="33.75" customHeight="1">
      <c r="A36" s="64"/>
      <c r="B36" s="65"/>
      <c r="C36" s="65" t="s">
        <v>37</v>
      </c>
      <c r="D36" s="42" t="s">
        <v>38</v>
      </c>
      <c r="E36" s="88">
        <v>192634</v>
      </c>
      <c r="F36" s="87"/>
      <c r="G36" s="88">
        <v>192634</v>
      </c>
      <c r="H36" s="88">
        <v>192634</v>
      </c>
      <c r="I36" s="88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100">
        <v>0</v>
      </c>
      <c r="Q36" s="85"/>
      <c r="R36" s="85"/>
      <c r="S36" s="85"/>
    </row>
    <row r="37" spans="1:19" s="25" customFormat="1" ht="64.5" customHeight="1">
      <c r="A37" s="50">
        <v>751</v>
      </c>
      <c r="B37" s="51"/>
      <c r="C37" s="51"/>
      <c r="D37" s="75" t="s">
        <v>56</v>
      </c>
      <c r="E37" s="96">
        <f t="shared" ref="E37:S37" si="12">E38</f>
        <v>852</v>
      </c>
      <c r="F37" s="96">
        <f t="shared" si="12"/>
        <v>0</v>
      </c>
      <c r="G37" s="96">
        <f t="shared" si="12"/>
        <v>852</v>
      </c>
      <c r="H37" s="96">
        <f t="shared" si="12"/>
        <v>0</v>
      </c>
      <c r="I37" s="96">
        <f t="shared" si="12"/>
        <v>852</v>
      </c>
      <c r="J37" s="96">
        <f t="shared" si="12"/>
        <v>0</v>
      </c>
      <c r="K37" s="96">
        <f t="shared" si="12"/>
        <v>0</v>
      </c>
      <c r="L37" s="96">
        <f t="shared" si="12"/>
        <v>0</v>
      </c>
      <c r="M37" s="96">
        <f t="shared" si="12"/>
        <v>0</v>
      </c>
      <c r="N37" s="96">
        <f t="shared" si="12"/>
        <v>0</v>
      </c>
      <c r="O37" s="96">
        <f t="shared" si="12"/>
        <v>0</v>
      </c>
      <c r="P37" s="96">
        <f t="shared" si="12"/>
        <v>0</v>
      </c>
      <c r="Q37" s="96">
        <f t="shared" si="12"/>
        <v>0</v>
      </c>
      <c r="R37" s="96">
        <f t="shared" si="12"/>
        <v>0</v>
      </c>
      <c r="S37" s="96">
        <f t="shared" si="12"/>
        <v>0</v>
      </c>
    </row>
    <row r="38" spans="1:19" s="30" customFormat="1" ht="42" customHeight="1">
      <c r="A38" s="55"/>
      <c r="B38" s="56" t="s">
        <v>57</v>
      </c>
      <c r="C38" s="57"/>
      <c r="D38" s="101" t="s">
        <v>58</v>
      </c>
      <c r="E38" s="98">
        <f t="shared" ref="E38:P38" si="13">E39</f>
        <v>852</v>
      </c>
      <c r="F38" s="98">
        <f t="shared" si="13"/>
        <v>0</v>
      </c>
      <c r="G38" s="98">
        <f t="shared" si="13"/>
        <v>852</v>
      </c>
      <c r="H38" s="98">
        <f t="shared" si="13"/>
        <v>0</v>
      </c>
      <c r="I38" s="98">
        <f t="shared" si="13"/>
        <v>852</v>
      </c>
      <c r="J38" s="98">
        <f t="shared" si="13"/>
        <v>0</v>
      </c>
      <c r="K38" s="98">
        <f t="shared" si="13"/>
        <v>0</v>
      </c>
      <c r="L38" s="98">
        <f t="shared" si="13"/>
        <v>0</v>
      </c>
      <c r="M38" s="98">
        <f t="shared" si="13"/>
        <v>0</v>
      </c>
      <c r="N38" s="98">
        <f t="shared" si="13"/>
        <v>0</v>
      </c>
      <c r="O38" s="98">
        <f t="shared" si="13"/>
        <v>0</v>
      </c>
      <c r="P38" s="98">
        <f t="shared" si="13"/>
        <v>0</v>
      </c>
      <c r="Q38" s="62"/>
      <c r="R38" s="79"/>
      <c r="S38" s="79"/>
    </row>
    <row r="39" spans="1:19" s="25" customFormat="1" ht="66" customHeight="1">
      <c r="A39" s="64"/>
      <c r="B39" s="65"/>
      <c r="C39" s="66">
        <v>2010</v>
      </c>
      <c r="D39" s="33" t="s">
        <v>53</v>
      </c>
      <c r="E39" s="88">
        <v>852</v>
      </c>
      <c r="F39" s="102"/>
      <c r="G39" s="88">
        <v>852</v>
      </c>
      <c r="H39" s="88">
        <v>0</v>
      </c>
      <c r="I39" s="88">
        <v>852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100">
        <v>0</v>
      </c>
      <c r="Q39" s="85"/>
      <c r="R39" s="39"/>
      <c r="S39" s="39"/>
    </row>
    <row r="40" spans="1:19" s="25" customFormat="1" ht="59.25" customHeight="1">
      <c r="A40" s="73">
        <v>754</v>
      </c>
      <c r="B40" s="74"/>
      <c r="C40" s="74"/>
      <c r="D40" s="103" t="s">
        <v>59</v>
      </c>
      <c r="E40" s="104">
        <f>E41</f>
        <v>1500</v>
      </c>
      <c r="F40" s="104">
        <f t="shared" ref="F40:P40" si="14">F41</f>
        <v>0</v>
      </c>
      <c r="G40" s="104">
        <f t="shared" si="14"/>
        <v>1500</v>
      </c>
      <c r="H40" s="104">
        <f t="shared" si="14"/>
        <v>0</v>
      </c>
      <c r="I40" s="104">
        <f t="shared" si="14"/>
        <v>1500</v>
      </c>
      <c r="J40" s="104">
        <f t="shared" si="14"/>
        <v>0</v>
      </c>
      <c r="K40" s="104">
        <f t="shared" si="14"/>
        <v>0</v>
      </c>
      <c r="L40" s="104">
        <f t="shared" si="14"/>
        <v>0</v>
      </c>
      <c r="M40" s="104">
        <f t="shared" si="14"/>
        <v>0</v>
      </c>
      <c r="N40" s="104">
        <f t="shared" si="14"/>
        <v>0</v>
      </c>
      <c r="O40" s="104">
        <f t="shared" si="14"/>
        <v>0</v>
      </c>
      <c r="P40" s="104">
        <f t="shared" si="14"/>
        <v>0</v>
      </c>
      <c r="Q40" s="104">
        <f>Q41</f>
        <v>0</v>
      </c>
      <c r="R40" s="104">
        <f>R41</f>
        <v>0</v>
      </c>
      <c r="S40" s="104">
        <f>S41</f>
        <v>0</v>
      </c>
    </row>
    <row r="41" spans="1:19" s="30" customFormat="1" ht="39" customHeight="1">
      <c r="A41" s="105"/>
      <c r="B41" s="56" t="s">
        <v>60</v>
      </c>
      <c r="C41" s="56"/>
      <c r="D41" s="60" t="s">
        <v>61</v>
      </c>
      <c r="E41" s="106">
        <f t="shared" ref="E41:S41" si="15">E42</f>
        <v>1500</v>
      </c>
      <c r="F41" s="106">
        <f t="shared" si="15"/>
        <v>0</v>
      </c>
      <c r="G41" s="106">
        <f t="shared" si="15"/>
        <v>1500</v>
      </c>
      <c r="H41" s="106">
        <f t="shared" si="15"/>
        <v>0</v>
      </c>
      <c r="I41" s="106">
        <f t="shared" si="15"/>
        <v>1500</v>
      </c>
      <c r="J41" s="106">
        <f t="shared" si="15"/>
        <v>0</v>
      </c>
      <c r="K41" s="106">
        <f t="shared" si="15"/>
        <v>0</v>
      </c>
      <c r="L41" s="106">
        <f t="shared" si="15"/>
        <v>0</v>
      </c>
      <c r="M41" s="106">
        <f t="shared" si="15"/>
        <v>0</v>
      </c>
      <c r="N41" s="106">
        <f t="shared" si="15"/>
        <v>0</v>
      </c>
      <c r="O41" s="106">
        <f t="shared" si="15"/>
        <v>0</v>
      </c>
      <c r="P41" s="106">
        <f t="shared" si="15"/>
        <v>0</v>
      </c>
      <c r="Q41" s="106">
        <f t="shared" si="15"/>
        <v>0</v>
      </c>
      <c r="R41" s="106">
        <f t="shared" si="15"/>
        <v>0</v>
      </c>
      <c r="S41" s="106">
        <f t="shared" si="15"/>
        <v>0</v>
      </c>
    </row>
    <row r="42" spans="1:19" s="25" customFormat="1" ht="69.75" customHeight="1">
      <c r="A42" s="105"/>
      <c r="B42" s="56"/>
      <c r="C42" s="56">
        <v>2010</v>
      </c>
      <c r="D42" s="60" t="s">
        <v>53</v>
      </c>
      <c r="E42" s="106">
        <v>1500</v>
      </c>
      <c r="F42" s="107"/>
      <c r="G42" s="108">
        <v>1500</v>
      </c>
      <c r="H42" s="108">
        <v>0</v>
      </c>
      <c r="I42" s="108">
        <v>1500</v>
      </c>
      <c r="J42" s="109">
        <v>0</v>
      </c>
      <c r="K42" s="110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62"/>
      <c r="R42" s="39"/>
      <c r="S42" s="39"/>
    </row>
    <row r="43" spans="1:19" s="25" customFormat="1" ht="91.5" customHeight="1">
      <c r="A43" s="50">
        <v>756</v>
      </c>
      <c r="B43" s="51"/>
      <c r="C43" s="74"/>
      <c r="D43" s="103" t="s">
        <v>62</v>
      </c>
      <c r="E43" s="54">
        <f t="shared" ref="E43:P43" si="16">E44+E46+E53+E63+E66</f>
        <v>4444619</v>
      </c>
      <c r="F43" s="54">
        <f t="shared" si="16"/>
        <v>0</v>
      </c>
      <c r="G43" s="54">
        <f t="shared" si="16"/>
        <v>4444619</v>
      </c>
      <c r="H43" s="54">
        <f t="shared" si="16"/>
        <v>4444619</v>
      </c>
      <c r="I43" s="54">
        <f t="shared" si="16"/>
        <v>0</v>
      </c>
      <c r="J43" s="54">
        <f t="shared" si="16"/>
        <v>0</v>
      </c>
      <c r="K43" s="54">
        <f t="shared" si="16"/>
        <v>0</v>
      </c>
      <c r="L43" s="54">
        <f t="shared" si="16"/>
        <v>0</v>
      </c>
      <c r="M43" s="54">
        <f t="shared" si="16"/>
        <v>0</v>
      </c>
      <c r="N43" s="54">
        <f t="shared" si="16"/>
        <v>0</v>
      </c>
      <c r="O43" s="54">
        <f t="shared" si="16"/>
        <v>0</v>
      </c>
      <c r="P43" s="54">
        <f t="shared" si="16"/>
        <v>0</v>
      </c>
      <c r="Q43" s="54"/>
      <c r="R43" s="54"/>
      <c r="S43" s="54"/>
    </row>
    <row r="44" spans="1:19" s="30" customFormat="1" ht="42" customHeight="1">
      <c r="A44" s="55"/>
      <c r="B44" s="56" t="s">
        <v>63</v>
      </c>
      <c r="C44" s="56"/>
      <c r="D44" s="111" t="s">
        <v>64</v>
      </c>
      <c r="E44" s="29">
        <f t="shared" ref="E44:P44" si="17">E45</f>
        <v>1000</v>
      </c>
      <c r="F44" s="29">
        <f t="shared" si="17"/>
        <v>0</v>
      </c>
      <c r="G44" s="29">
        <f t="shared" si="17"/>
        <v>1000</v>
      </c>
      <c r="H44" s="29">
        <f t="shared" si="17"/>
        <v>1000</v>
      </c>
      <c r="I44" s="29">
        <f t="shared" si="17"/>
        <v>0</v>
      </c>
      <c r="J44" s="29">
        <f t="shared" si="17"/>
        <v>0</v>
      </c>
      <c r="K44" s="29">
        <f t="shared" si="17"/>
        <v>0</v>
      </c>
      <c r="L44" s="29">
        <f t="shared" si="17"/>
        <v>0</v>
      </c>
      <c r="M44" s="29">
        <f t="shared" si="17"/>
        <v>0</v>
      </c>
      <c r="N44" s="29">
        <f t="shared" si="17"/>
        <v>0</v>
      </c>
      <c r="O44" s="29">
        <f t="shared" si="17"/>
        <v>0</v>
      </c>
      <c r="P44" s="29">
        <f t="shared" si="17"/>
        <v>0</v>
      </c>
      <c r="Q44" s="62"/>
      <c r="R44" s="62"/>
      <c r="S44" s="62"/>
    </row>
    <row r="45" spans="1:19" s="95" customFormat="1" ht="35.25" customHeight="1">
      <c r="A45" s="64"/>
      <c r="B45" s="65"/>
      <c r="C45" s="65" t="s">
        <v>65</v>
      </c>
      <c r="D45" s="112" t="s">
        <v>66</v>
      </c>
      <c r="E45" s="88">
        <v>1000</v>
      </c>
      <c r="F45" s="87"/>
      <c r="G45" s="88">
        <v>1000</v>
      </c>
      <c r="H45" s="88">
        <v>1000</v>
      </c>
      <c r="I45" s="113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5">
        <v>0</v>
      </c>
      <c r="Q45" s="85"/>
      <c r="R45" s="85"/>
      <c r="S45" s="39"/>
    </row>
    <row r="46" spans="1:19" s="95" customFormat="1" ht="71.25" customHeight="1">
      <c r="A46" s="64"/>
      <c r="B46" s="65" t="s">
        <v>67</v>
      </c>
      <c r="C46" s="65"/>
      <c r="D46" s="116" t="s">
        <v>68</v>
      </c>
      <c r="E46" s="34">
        <f t="shared" ref="E46:S46" si="18">SUM(E47:E52)</f>
        <v>1685376</v>
      </c>
      <c r="F46" s="34">
        <f t="shared" si="18"/>
        <v>0</v>
      </c>
      <c r="G46" s="34">
        <f t="shared" si="18"/>
        <v>1685376</v>
      </c>
      <c r="H46" s="34">
        <f t="shared" si="18"/>
        <v>1685376</v>
      </c>
      <c r="I46" s="34">
        <f t="shared" si="18"/>
        <v>0</v>
      </c>
      <c r="J46" s="34">
        <f t="shared" si="18"/>
        <v>0</v>
      </c>
      <c r="K46" s="34">
        <f t="shared" si="18"/>
        <v>0</v>
      </c>
      <c r="L46" s="34">
        <f t="shared" si="18"/>
        <v>0</v>
      </c>
      <c r="M46" s="34">
        <f t="shared" si="18"/>
        <v>0</v>
      </c>
      <c r="N46" s="34">
        <f t="shared" si="18"/>
        <v>0</v>
      </c>
      <c r="O46" s="34">
        <f t="shared" si="18"/>
        <v>0</v>
      </c>
      <c r="P46" s="34">
        <f t="shared" si="18"/>
        <v>0</v>
      </c>
      <c r="Q46" s="34">
        <f t="shared" si="18"/>
        <v>0</v>
      </c>
      <c r="R46" s="34">
        <f t="shared" si="18"/>
        <v>0</v>
      </c>
      <c r="S46" s="34">
        <f t="shared" si="18"/>
        <v>0</v>
      </c>
    </row>
    <row r="47" spans="1:19" s="95" customFormat="1" ht="35.25" customHeight="1">
      <c r="A47" s="64"/>
      <c r="B47" s="65"/>
      <c r="C47" s="65" t="s">
        <v>69</v>
      </c>
      <c r="D47" s="112" t="s">
        <v>70</v>
      </c>
      <c r="E47" s="88">
        <v>1493389</v>
      </c>
      <c r="F47" s="87"/>
      <c r="G47" s="88">
        <v>1493389</v>
      </c>
      <c r="H47" s="88">
        <v>1493389</v>
      </c>
      <c r="I47" s="113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  <c r="P47" s="115">
        <v>0</v>
      </c>
      <c r="Q47" s="85"/>
      <c r="R47" s="85"/>
      <c r="S47" s="39"/>
    </row>
    <row r="48" spans="1:19" s="95" customFormat="1" ht="35.25" customHeight="1">
      <c r="A48" s="31"/>
      <c r="B48" s="32"/>
      <c r="C48" s="32" t="s">
        <v>71</v>
      </c>
      <c r="D48" s="33" t="s">
        <v>72</v>
      </c>
      <c r="E48" s="34">
        <v>174734</v>
      </c>
      <c r="F48" s="35"/>
      <c r="G48" s="34">
        <v>174734</v>
      </c>
      <c r="H48" s="34">
        <v>174734</v>
      </c>
      <c r="I48" s="36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67"/>
      <c r="R48" s="85"/>
      <c r="S48" s="39"/>
    </row>
    <row r="49" spans="1:19" s="95" customFormat="1" ht="35.25" customHeight="1">
      <c r="A49" s="64"/>
      <c r="B49" s="65"/>
      <c r="C49" s="65" t="s">
        <v>73</v>
      </c>
      <c r="D49" s="112" t="s">
        <v>74</v>
      </c>
      <c r="E49" s="88">
        <v>3353</v>
      </c>
      <c r="F49" s="87"/>
      <c r="G49" s="88">
        <v>3353</v>
      </c>
      <c r="H49" s="88">
        <v>3353</v>
      </c>
      <c r="I49" s="113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5">
        <v>0</v>
      </c>
      <c r="Q49" s="85"/>
      <c r="R49" s="85"/>
      <c r="S49" s="39"/>
    </row>
    <row r="50" spans="1:19" s="95" customFormat="1" ht="35.25" customHeight="1">
      <c r="A50" s="31"/>
      <c r="B50" s="32"/>
      <c r="C50" s="32" t="s">
        <v>75</v>
      </c>
      <c r="D50" s="33" t="s">
        <v>76</v>
      </c>
      <c r="E50" s="34">
        <v>900</v>
      </c>
      <c r="F50" s="35"/>
      <c r="G50" s="34">
        <v>900</v>
      </c>
      <c r="H50" s="34">
        <v>900</v>
      </c>
      <c r="I50" s="36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67"/>
      <c r="R50" s="85"/>
      <c r="S50" s="39"/>
    </row>
    <row r="51" spans="1:19" s="95" customFormat="1" ht="35.25" customHeight="1">
      <c r="A51" s="31"/>
      <c r="B51" s="32"/>
      <c r="C51" s="32" t="s">
        <v>77</v>
      </c>
      <c r="D51" s="33" t="s">
        <v>78</v>
      </c>
      <c r="E51" s="34">
        <v>10000</v>
      </c>
      <c r="F51" s="35"/>
      <c r="G51" s="34">
        <v>10000</v>
      </c>
      <c r="H51" s="34">
        <v>10000</v>
      </c>
      <c r="I51" s="36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72"/>
      <c r="R51" s="39"/>
      <c r="S51" s="39"/>
    </row>
    <row r="52" spans="1:19" s="95" customFormat="1" ht="35.25" customHeight="1">
      <c r="A52" s="119"/>
      <c r="B52" s="120"/>
      <c r="C52" s="120" t="s">
        <v>79</v>
      </c>
      <c r="D52" s="121" t="s">
        <v>80</v>
      </c>
      <c r="E52" s="122">
        <v>3000</v>
      </c>
      <c r="F52" s="123"/>
      <c r="G52" s="124">
        <v>3000</v>
      </c>
      <c r="H52" s="122">
        <v>3000</v>
      </c>
      <c r="I52" s="125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27">
        <v>0</v>
      </c>
      <c r="Q52" s="85"/>
      <c r="R52" s="85"/>
      <c r="S52" s="39"/>
    </row>
    <row r="53" spans="1:19" s="95" customFormat="1" ht="71.25" customHeight="1">
      <c r="A53" s="64"/>
      <c r="B53" s="65" t="s">
        <v>81</v>
      </c>
      <c r="C53" s="65"/>
      <c r="D53" s="117" t="s">
        <v>82</v>
      </c>
      <c r="E53" s="122">
        <f t="shared" ref="E53:P53" si="19">SUM(E54:E62)</f>
        <v>1197155</v>
      </c>
      <c r="F53" s="122">
        <f t="shared" si="19"/>
        <v>0</v>
      </c>
      <c r="G53" s="122">
        <f t="shared" si="19"/>
        <v>1197155</v>
      </c>
      <c r="H53" s="122">
        <f t="shared" si="19"/>
        <v>1197155</v>
      </c>
      <c r="I53" s="122">
        <f t="shared" si="19"/>
        <v>0</v>
      </c>
      <c r="J53" s="122">
        <f t="shared" si="19"/>
        <v>0</v>
      </c>
      <c r="K53" s="122">
        <f t="shared" si="19"/>
        <v>0</v>
      </c>
      <c r="L53" s="122">
        <f t="shared" si="19"/>
        <v>0</v>
      </c>
      <c r="M53" s="122">
        <f t="shared" si="19"/>
        <v>0</v>
      </c>
      <c r="N53" s="122">
        <f t="shared" si="19"/>
        <v>0</v>
      </c>
      <c r="O53" s="122">
        <f t="shared" si="19"/>
        <v>0</v>
      </c>
      <c r="P53" s="122">
        <f t="shared" si="19"/>
        <v>0</v>
      </c>
      <c r="Q53" s="85"/>
      <c r="R53" s="85"/>
      <c r="S53" s="39"/>
    </row>
    <row r="54" spans="1:19" s="95" customFormat="1" ht="35.25" customHeight="1">
      <c r="A54" s="64"/>
      <c r="B54" s="65"/>
      <c r="C54" s="65" t="s">
        <v>69</v>
      </c>
      <c r="D54" s="112" t="s">
        <v>70</v>
      </c>
      <c r="E54" s="88">
        <v>164000</v>
      </c>
      <c r="F54" s="87"/>
      <c r="G54" s="88">
        <v>164000</v>
      </c>
      <c r="H54" s="88">
        <v>164000</v>
      </c>
      <c r="I54" s="113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5">
        <v>0</v>
      </c>
      <c r="Q54" s="85"/>
      <c r="R54" s="85"/>
      <c r="S54" s="39"/>
    </row>
    <row r="55" spans="1:19" s="95" customFormat="1" ht="35.25" customHeight="1">
      <c r="A55" s="31"/>
      <c r="B55" s="32"/>
      <c r="C55" s="32" t="s">
        <v>71</v>
      </c>
      <c r="D55" s="33" t="s">
        <v>72</v>
      </c>
      <c r="E55" s="34">
        <v>830000</v>
      </c>
      <c r="F55" s="35"/>
      <c r="G55" s="34">
        <v>830000</v>
      </c>
      <c r="H55" s="34">
        <v>830000</v>
      </c>
      <c r="I55" s="36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67"/>
      <c r="R55" s="85"/>
      <c r="S55" s="39"/>
    </row>
    <row r="56" spans="1:19" s="95" customFormat="1" ht="35.25" customHeight="1">
      <c r="A56" s="64"/>
      <c r="B56" s="65"/>
      <c r="C56" s="65" t="s">
        <v>73</v>
      </c>
      <c r="D56" s="112" t="s">
        <v>74</v>
      </c>
      <c r="E56" s="88">
        <v>1555</v>
      </c>
      <c r="F56" s="87"/>
      <c r="G56" s="88">
        <v>1555</v>
      </c>
      <c r="H56" s="88">
        <v>1555</v>
      </c>
      <c r="I56" s="113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  <c r="P56" s="115">
        <v>0</v>
      </c>
      <c r="Q56" s="85"/>
      <c r="R56" s="85"/>
      <c r="S56" s="39"/>
    </row>
    <row r="57" spans="1:19" s="95" customFormat="1" ht="35.25" customHeight="1">
      <c r="A57" s="64"/>
      <c r="B57" s="65"/>
      <c r="C57" s="65" t="s">
        <v>75</v>
      </c>
      <c r="D57" s="112" t="s">
        <v>76</v>
      </c>
      <c r="E57" s="88">
        <v>136000</v>
      </c>
      <c r="F57" s="87"/>
      <c r="G57" s="88">
        <v>136000</v>
      </c>
      <c r="H57" s="88">
        <v>136000</v>
      </c>
      <c r="I57" s="113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5">
        <v>0</v>
      </c>
      <c r="Q57" s="85"/>
      <c r="R57" s="85"/>
      <c r="S57" s="39"/>
    </row>
    <row r="58" spans="1:19" s="95" customFormat="1" ht="35.25" customHeight="1">
      <c r="A58" s="64"/>
      <c r="B58" s="65"/>
      <c r="C58" s="65" t="s">
        <v>83</v>
      </c>
      <c r="D58" s="112" t="s">
        <v>84</v>
      </c>
      <c r="E58" s="88">
        <v>4000</v>
      </c>
      <c r="F58" s="87"/>
      <c r="G58" s="88">
        <v>4000</v>
      </c>
      <c r="H58" s="88">
        <v>4000</v>
      </c>
      <c r="I58" s="113">
        <v>0</v>
      </c>
      <c r="J58" s="114">
        <v>0</v>
      </c>
      <c r="K58" s="114">
        <v>0</v>
      </c>
      <c r="L58" s="114">
        <v>0</v>
      </c>
      <c r="M58" s="114"/>
      <c r="N58" s="114">
        <v>0</v>
      </c>
      <c r="O58" s="114">
        <v>0</v>
      </c>
      <c r="P58" s="115">
        <v>0</v>
      </c>
      <c r="Q58" s="85"/>
      <c r="R58" s="85"/>
      <c r="S58" s="91"/>
    </row>
    <row r="59" spans="1:19" s="95" customFormat="1" ht="35.25" customHeight="1">
      <c r="A59" s="64"/>
      <c r="B59" s="65"/>
      <c r="C59" s="65" t="s">
        <v>85</v>
      </c>
      <c r="D59" s="112" t="s">
        <v>86</v>
      </c>
      <c r="E59" s="88">
        <v>2400</v>
      </c>
      <c r="F59" s="87"/>
      <c r="G59" s="88">
        <v>2400</v>
      </c>
      <c r="H59" s="88">
        <v>2400</v>
      </c>
      <c r="I59" s="113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5">
        <v>0</v>
      </c>
      <c r="Q59" s="85"/>
      <c r="R59" s="85"/>
      <c r="S59" s="39"/>
    </row>
    <row r="60" spans="1:19" s="95" customFormat="1" ht="35.25" customHeight="1">
      <c r="A60" s="31"/>
      <c r="B60" s="32"/>
      <c r="C60" s="32" t="s">
        <v>77</v>
      </c>
      <c r="D60" s="33" t="s">
        <v>78</v>
      </c>
      <c r="E60" s="34">
        <v>50000</v>
      </c>
      <c r="F60" s="35"/>
      <c r="G60" s="34">
        <v>50000</v>
      </c>
      <c r="H60" s="34">
        <v>50000</v>
      </c>
      <c r="I60" s="36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72"/>
      <c r="R60" s="39"/>
      <c r="S60" s="39"/>
    </row>
    <row r="61" spans="1:19" s="95" customFormat="1" ht="35.25" customHeight="1">
      <c r="A61" s="31"/>
      <c r="B61" s="32"/>
      <c r="C61" s="32" t="s">
        <v>33</v>
      </c>
      <c r="D61" s="117" t="s">
        <v>34</v>
      </c>
      <c r="E61" s="34">
        <v>1200</v>
      </c>
      <c r="F61" s="35"/>
      <c r="G61" s="69">
        <v>1200</v>
      </c>
      <c r="H61" s="34">
        <v>1200</v>
      </c>
      <c r="I61" s="36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118"/>
      <c r="R61" s="91"/>
      <c r="S61" s="48"/>
    </row>
    <row r="62" spans="1:19" s="95" customFormat="1" ht="35.25" customHeight="1">
      <c r="A62" s="31"/>
      <c r="B62" s="32"/>
      <c r="C62" s="120" t="s">
        <v>79</v>
      </c>
      <c r="D62" s="42" t="s">
        <v>80</v>
      </c>
      <c r="E62" s="122">
        <v>8000</v>
      </c>
      <c r="F62" s="123"/>
      <c r="G62" s="124">
        <v>8000</v>
      </c>
      <c r="H62" s="122">
        <v>8000</v>
      </c>
      <c r="I62" s="125">
        <v>0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v>0</v>
      </c>
      <c r="P62" s="127">
        <v>0</v>
      </c>
      <c r="Q62" s="85"/>
      <c r="R62" s="85"/>
      <c r="S62" s="39"/>
    </row>
    <row r="63" spans="1:19" s="95" customFormat="1" ht="55.5" customHeight="1">
      <c r="A63" s="31"/>
      <c r="B63" s="32" t="s">
        <v>87</v>
      </c>
      <c r="C63" s="32"/>
      <c r="D63" s="117" t="s">
        <v>88</v>
      </c>
      <c r="E63" s="34">
        <f>E64+E65</f>
        <v>225000</v>
      </c>
      <c r="F63" s="34">
        <f>F64+F65</f>
        <v>0</v>
      </c>
      <c r="G63" s="34">
        <f>G64+G65</f>
        <v>225000</v>
      </c>
      <c r="H63" s="34">
        <f>H64+H65</f>
        <v>225000</v>
      </c>
      <c r="I63" s="34">
        <f t="shared" ref="I63:P63" si="20">I64</f>
        <v>0</v>
      </c>
      <c r="J63" s="34">
        <f t="shared" si="20"/>
        <v>0</v>
      </c>
      <c r="K63" s="34">
        <f t="shared" si="20"/>
        <v>0</v>
      </c>
      <c r="L63" s="34">
        <f t="shared" si="20"/>
        <v>0</v>
      </c>
      <c r="M63" s="88">
        <f t="shared" si="20"/>
        <v>0</v>
      </c>
      <c r="N63" s="88">
        <f t="shared" si="20"/>
        <v>0</v>
      </c>
      <c r="O63" s="88">
        <f t="shared" si="20"/>
        <v>0</v>
      </c>
      <c r="P63" s="88">
        <f t="shared" si="20"/>
        <v>0</v>
      </c>
      <c r="Q63" s="85"/>
      <c r="R63" s="39"/>
      <c r="S63" s="39"/>
    </row>
    <row r="64" spans="1:19" s="95" customFormat="1" ht="35.25" customHeight="1">
      <c r="A64" s="64"/>
      <c r="B64" s="32"/>
      <c r="C64" s="32" t="s">
        <v>89</v>
      </c>
      <c r="D64" s="42" t="s">
        <v>90</v>
      </c>
      <c r="E64" s="88">
        <v>15000</v>
      </c>
      <c r="F64" s="87"/>
      <c r="G64" s="88">
        <v>15000</v>
      </c>
      <c r="H64" s="34">
        <v>15000</v>
      </c>
      <c r="I64" s="113">
        <v>0</v>
      </c>
      <c r="J64" s="37">
        <v>0</v>
      </c>
      <c r="K64" s="37">
        <v>0</v>
      </c>
      <c r="L64" s="114">
        <v>0</v>
      </c>
      <c r="M64" s="37">
        <v>0</v>
      </c>
      <c r="N64" s="37">
        <v>0</v>
      </c>
      <c r="O64" s="37">
        <v>0</v>
      </c>
      <c r="P64" s="37">
        <v>0</v>
      </c>
      <c r="Q64" s="85"/>
      <c r="R64" s="85"/>
      <c r="S64" s="39"/>
    </row>
    <row r="65" spans="1:21" s="95" customFormat="1" ht="48" customHeight="1">
      <c r="A65" s="64"/>
      <c r="B65" s="65"/>
      <c r="C65" s="65" t="s">
        <v>91</v>
      </c>
      <c r="D65" s="42" t="s">
        <v>88</v>
      </c>
      <c r="E65" s="88">
        <v>210000</v>
      </c>
      <c r="F65" s="87"/>
      <c r="G65" s="88">
        <v>210000</v>
      </c>
      <c r="H65" s="88">
        <v>210000</v>
      </c>
      <c r="I65" s="113"/>
      <c r="J65" s="114"/>
      <c r="K65" s="114"/>
      <c r="L65" s="114"/>
      <c r="M65" s="114"/>
      <c r="N65" s="114"/>
      <c r="O65" s="114"/>
      <c r="P65" s="115"/>
      <c r="Q65" s="85"/>
      <c r="R65" s="85"/>
      <c r="S65" s="85"/>
    </row>
    <row r="66" spans="1:21" s="95" customFormat="1" ht="35.25" customHeight="1">
      <c r="A66" s="64"/>
      <c r="B66" s="65" t="s">
        <v>92</v>
      </c>
      <c r="C66" s="65"/>
      <c r="D66" s="128" t="s">
        <v>93</v>
      </c>
      <c r="E66" s="88">
        <f t="shared" ref="E66:S66" si="21">E67+E68</f>
        <v>1336088</v>
      </c>
      <c r="F66" s="88">
        <f t="shared" si="21"/>
        <v>0</v>
      </c>
      <c r="G66" s="88">
        <f t="shared" si="21"/>
        <v>1336088</v>
      </c>
      <c r="H66" s="88">
        <f t="shared" si="21"/>
        <v>1336088</v>
      </c>
      <c r="I66" s="88">
        <f t="shared" si="21"/>
        <v>0</v>
      </c>
      <c r="J66" s="88">
        <f t="shared" si="21"/>
        <v>0</v>
      </c>
      <c r="K66" s="88">
        <f t="shared" si="21"/>
        <v>0</v>
      </c>
      <c r="L66" s="88">
        <f t="shared" si="21"/>
        <v>0</v>
      </c>
      <c r="M66" s="88">
        <f t="shared" si="21"/>
        <v>0</v>
      </c>
      <c r="N66" s="88">
        <f t="shared" si="21"/>
        <v>0</v>
      </c>
      <c r="O66" s="88">
        <f t="shared" si="21"/>
        <v>0</v>
      </c>
      <c r="P66" s="88">
        <f t="shared" si="21"/>
        <v>0</v>
      </c>
      <c r="Q66" s="88">
        <f t="shared" si="21"/>
        <v>0</v>
      </c>
      <c r="R66" s="88">
        <f t="shared" si="21"/>
        <v>0</v>
      </c>
      <c r="S66" s="88">
        <f t="shared" si="21"/>
        <v>0</v>
      </c>
    </row>
    <row r="67" spans="1:21" s="95" customFormat="1" ht="35.25" customHeight="1">
      <c r="A67" s="64"/>
      <c r="B67" s="65"/>
      <c r="C67" s="65" t="s">
        <v>94</v>
      </c>
      <c r="D67" s="129" t="s">
        <v>95</v>
      </c>
      <c r="E67" s="130">
        <v>1335088</v>
      </c>
      <c r="F67" s="131"/>
      <c r="G67" s="132">
        <v>1335088</v>
      </c>
      <c r="H67" s="133">
        <v>1335088</v>
      </c>
      <c r="I67" s="85">
        <v>0</v>
      </c>
      <c r="J67" s="129">
        <v>0</v>
      </c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P67" s="134">
        <v>0</v>
      </c>
      <c r="Q67" s="85"/>
      <c r="R67" s="85"/>
      <c r="S67" s="85"/>
    </row>
    <row r="68" spans="1:21" s="95" customFormat="1" ht="35.25" customHeight="1">
      <c r="A68" s="31"/>
      <c r="B68" s="32"/>
      <c r="C68" s="32" t="s">
        <v>96</v>
      </c>
      <c r="D68" s="42" t="s">
        <v>97</v>
      </c>
      <c r="E68" s="34">
        <v>1000</v>
      </c>
      <c r="F68" s="35"/>
      <c r="G68" s="34">
        <v>1000</v>
      </c>
      <c r="H68" s="34">
        <v>1000</v>
      </c>
      <c r="I68" s="36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8">
        <v>0</v>
      </c>
      <c r="Q68" s="39"/>
      <c r="R68" s="39"/>
      <c r="S68" s="39"/>
      <c r="T68" s="135"/>
      <c r="U68" s="136"/>
    </row>
    <row r="69" spans="1:21" s="25" customFormat="1" ht="43.5" customHeight="1">
      <c r="A69" s="73">
        <v>758</v>
      </c>
      <c r="B69" s="74"/>
      <c r="C69" s="74"/>
      <c r="D69" s="75" t="s">
        <v>98</v>
      </c>
      <c r="E69" s="76">
        <f t="shared" ref="E69:P69" si="22">E70+E72+E74</f>
        <v>3309922</v>
      </c>
      <c r="F69" s="137">
        <f t="shared" si="22"/>
        <v>0</v>
      </c>
      <c r="G69" s="76">
        <f t="shared" si="22"/>
        <v>3309922</v>
      </c>
      <c r="H69" s="76">
        <f t="shared" si="22"/>
        <v>3309922</v>
      </c>
      <c r="I69" s="76">
        <f t="shared" si="22"/>
        <v>0</v>
      </c>
      <c r="J69" s="76">
        <f t="shared" si="22"/>
        <v>0</v>
      </c>
      <c r="K69" s="76">
        <f t="shared" si="22"/>
        <v>0</v>
      </c>
      <c r="L69" s="76">
        <f t="shared" si="22"/>
        <v>0</v>
      </c>
      <c r="M69" s="76">
        <f t="shared" si="22"/>
        <v>0</v>
      </c>
      <c r="N69" s="76">
        <f t="shared" si="22"/>
        <v>0</v>
      </c>
      <c r="O69" s="76">
        <f t="shared" si="22"/>
        <v>0</v>
      </c>
      <c r="P69" s="76">
        <f t="shared" si="22"/>
        <v>0</v>
      </c>
      <c r="Q69" s="138"/>
      <c r="R69" s="138"/>
      <c r="S69" s="138"/>
    </row>
    <row r="70" spans="1:21" s="30" customFormat="1" ht="37.5" customHeight="1">
      <c r="A70" s="55"/>
      <c r="B70" s="56" t="s">
        <v>99</v>
      </c>
      <c r="C70" s="56"/>
      <c r="D70" s="101" t="s">
        <v>100</v>
      </c>
      <c r="E70" s="139">
        <f>E71</f>
        <v>2413267</v>
      </c>
      <c r="F70" s="139">
        <f>F71</f>
        <v>0</v>
      </c>
      <c r="G70" s="139">
        <f>G71</f>
        <v>2413267</v>
      </c>
      <c r="H70" s="139">
        <f>H71</f>
        <v>2413267</v>
      </c>
      <c r="I70" s="62"/>
      <c r="J70" s="62"/>
      <c r="K70" s="62"/>
      <c r="L70" s="62"/>
      <c r="M70" s="62"/>
      <c r="N70" s="62"/>
      <c r="O70" s="62"/>
      <c r="P70" s="63"/>
      <c r="Q70" s="62"/>
      <c r="R70" s="140"/>
      <c r="S70" s="62"/>
    </row>
    <row r="71" spans="1:21" s="95" customFormat="1" ht="35.25" customHeight="1">
      <c r="A71" s="31"/>
      <c r="B71" s="32"/>
      <c r="C71" s="32" t="s">
        <v>101</v>
      </c>
      <c r="D71" s="33" t="s">
        <v>102</v>
      </c>
      <c r="E71" s="34">
        <v>2413267</v>
      </c>
      <c r="F71" s="35"/>
      <c r="G71" s="34">
        <v>2413267</v>
      </c>
      <c r="H71" s="34">
        <v>2413267</v>
      </c>
      <c r="I71" s="36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8">
        <v>0</v>
      </c>
      <c r="Q71" s="39"/>
      <c r="R71" s="39"/>
      <c r="S71" s="39"/>
    </row>
    <row r="72" spans="1:21" s="30" customFormat="1" ht="37.5" customHeight="1">
      <c r="A72" s="55"/>
      <c r="B72" s="56" t="s">
        <v>103</v>
      </c>
      <c r="C72" s="56"/>
      <c r="D72" s="117" t="s">
        <v>104</v>
      </c>
      <c r="E72" s="141">
        <f>E73</f>
        <v>881655</v>
      </c>
      <c r="F72" s="141">
        <f>F73</f>
        <v>0</v>
      </c>
      <c r="G72" s="141">
        <f>G73</f>
        <v>881655</v>
      </c>
      <c r="H72" s="141">
        <f>H73</f>
        <v>881655</v>
      </c>
      <c r="I72" s="62"/>
      <c r="J72" s="62"/>
      <c r="K72" s="62"/>
      <c r="L72" s="62"/>
      <c r="M72" s="62"/>
      <c r="N72" s="62"/>
      <c r="O72" s="62"/>
      <c r="P72" s="63"/>
      <c r="Q72" s="62"/>
      <c r="R72" s="140"/>
      <c r="S72" s="62"/>
    </row>
    <row r="73" spans="1:21" s="95" customFormat="1" ht="35.25" customHeight="1">
      <c r="A73" s="31"/>
      <c r="B73" s="32"/>
      <c r="C73" s="32" t="s">
        <v>101</v>
      </c>
      <c r="D73" s="33" t="s">
        <v>102</v>
      </c>
      <c r="E73" s="34">
        <v>881655</v>
      </c>
      <c r="F73" s="35"/>
      <c r="G73" s="34">
        <v>881655</v>
      </c>
      <c r="H73" s="34">
        <v>881655</v>
      </c>
      <c r="I73" s="36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8">
        <v>0</v>
      </c>
      <c r="Q73" s="39"/>
      <c r="R73" s="39"/>
      <c r="S73" s="39"/>
    </row>
    <row r="74" spans="1:21" s="95" customFormat="1" ht="35.25" customHeight="1">
      <c r="A74" s="64"/>
      <c r="B74" s="65" t="s">
        <v>105</v>
      </c>
      <c r="C74" s="32"/>
      <c r="D74" s="142" t="s">
        <v>106</v>
      </c>
      <c r="E74" s="34">
        <f t="shared" ref="E74:P74" si="23">E75</f>
        <v>15000</v>
      </c>
      <c r="F74" s="34">
        <f t="shared" si="23"/>
        <v>0</v>
      </c>
      <c r="G74" s="34">
        <f t="shared" si="23"/>
        <v>15000</v>
      </c>
      <c r="H74" s="34">
        <f t="shared" si="23"/>
        <v>15000</v>
      </c>
      <c r="I74" s="34">
        <f t="shared" si="23"/>
        <v>0</v>
      </c>
      <c r="J74" s="34">
        <f t="shared" si="23"/>
        <v>0</v>
      </c>
      <c r="K74" s="34">
        <f t="shared" si="23"/>
        <v>0</v>
      </c>
      <c r="L74" s="34">
        <f t="shared" si="23"/>
        <v>0</v>
      </c>
      <c r="M74" s="34">
        <f t="shared" si="23"/>
        <v>0</v>
      </c>
      <c r="N74" s="34">
        <f t="shared" si="23"/>
        <v>0</v>
      </c>
      <c r="O74" s="34">
        <f t="shared" si="23"/>
        <v>0</v>
      </c>
      <c r="P74" s="34">
        <f t="shared" si="23"/>
        <v>0</v>
      </c>
      <c r="Q74" s="85"/>
      <c r="R74" s="91"/>
      <c r="S74" s="39"/>
    </row>
    <row r="75" spans="1:21" s="95" customFormat="1" ht="35.25" customHeight="1">
      <c r="A75" s="64"/>
      <c r="B75" s="65"/>
      <c r="C75" s="32" t="s">
        <v>24</v>
      </c>
      <c r="D75" s="143" t="s">
        <v>25</v>
      </c>
      <c r="E75" s="34">
        <v>15000</v>
      </c>
      <c r="F75" s="87"/>
      <c r="G75" s="88">
        <v>15000</v>
      </c>
      <c r="H75" s="88">
        <v>15000</v>
      </c>
      <c r="I75" s="113">
        <v>0</v>
      </c>
      <c r="J75" s="114">
        <v>0</v>
      </c>
      <c r="K75" s="114">
        <v>0</v>
      </c>
      <c r="L75" s="114">
        <v>0</v>
      </c>
      <c r="M75" s="114">
        <v>0</v>
      </c>
      <c r="N75" s="114">
        <v>0</v>
      </c>
      <c r="O75" s="114">
        <v>0</v>
      </c>
      <c r="P75" s="115">
        <v>0</v>
      </c>
      <c r="Q75" s="85"/>
      <c r="R75" s="91"/>
      <c r="S75" s="39"/>
    </row>
    <row r="76" spans="1:21" s="147" customFormat="1" ht="45" customHeight="1">
      <c r="A76" s="50">
        <v>801</v>
      </c>
      <c r="B76" s="51"/>
      <c r="C76" s="73"/>
      <c r="D76" s="144" t="s">
        <v>107</v>
      </c>
      <c r="E76" s="104">
        <f>E77</f>
        <v>17931</v>
      </c>
      <c r="F76" s="104">
        <f t="shared" ref="F76:P76" si="24">F77</f>
        <v>0</v>
      </c>
      <c r="G76" s="104">
        <f t="shared" si="24"/>
        <v>17931</v>
      </c>
      <c r="H76" s="104">
        <f t="shared" si="24"/>
        <v>17931</v>
      </c>
      <c r="I76" s="104">
        <f t="shared" si="24"/>
        <v>0</v>
      </c>
      <c r="J76" s="104">
        <f t="shared" si="24"/>
        <v>0</v>
      </c>
      <c r="K76" s="104">
        <f t="shared" si="24"/>
        <v>0</v>
      </c>
      <c r="L76" s="104">
        <f t="shared" si="24"/>
        <v>0</v>
      </c>
      <c r="M76" s="104">
        <f t="shared" si="24"/>
        <v>0</v>
      </c>
      <c r="N76" s="104">
        <f t="shared" si="24"/>
        <v>0</v>
      </c>
      <c r="O76" s="104">
        <f t="shared" si="24"/>
        <v>0</v>
      </c>
      <c r="P76" s="104">
        <f t="shared" si="24"/>
        <v>0</v>
      </c>
      <c r="Q76" s="145"/>
      <c r="R76" s="146"/>
      <c r="S76" s="146"/>
    </row>
    <row r="77" spans="1:21" s="147" customFormat="1" ht="35.25" customHeight="1">
      <c r="A77" s="55"/>
      <c r="B77" s="56" t="s">
        <v>108</v>
      </c>
      <c r="C77" s="27"/>
      <c r="D77" s="148" t="s">
        <v>109</v>
      </c>
      <c r="E77" s="149">
        <f t="shared" ref="E77:U77" si="25">+E78+E79</f>
        <v>17931</v>
      </c>
      <c r="F77" s="149">
        <f t="shared" si="25"/>
        <v>0</v>
      </c>
      <c r="G77" s="149">
        <f t="shared" si="25"/>
        <v>17931</v>
      </c>
      <c r="H77" s="149">
        <f t="shared" si="25"/>
        <v>17931</v>
      </c>
      <c r="I77" s="149">
        <f t="shared" si="25"/>
        <v>0</v>
      </c>
      <c r="J77" s="149">
        <f t="shared" si="25"/>
        <v>0</v>
      </c>
      <c r="K77" s="149">
        <f t="shared" si="25"/>
        <v>0</v>
      </c>
      <c r="L77" s="149">
        <f t="shared" si="25"/>
        <v>0</v>
      </c>
      <c r="M77" s="149">
        <f t="shared" si="25"/>
        <v>0</v>
      </c>
      <c r="N77" s="149">
        <f t="shared" si="25"/>
        <v>0</v>
      </c>
      <c r="O77" s="149">
        <f t="shared" si="25"/>
        <v>0</v>
      </c>
      <c r="P77" s="149">
        <f t="shared" si="25"/>
        <v>0</v>
      </c>
      <c r="Q77" s="149">
        <f t="shared" si="25"/>
        <v>0</v>
      </c>
      <c r="R77" s="149">
        <f t="shared" si="25"/>
        <v>0</v>
      </c>
      <c r="S77" s="149">
        <f t="shared" si="25"/>
        <v>0</v>
      </c>
      <c r="T77" s="149">
        <f t="shared" si="25"/>
        <v>0</v>
      </c>
      <c r="U77" s="149">
        <f t="shared" si="25"/>
        <v>0</v>
      </c>
    </row>
    <row r="78" spans="1:21" s="95" customFormat="1" ht="35.25" customHeight="1">
      <c r="A78" s="64"/>
      <c r="B78" s="65"/>
      <c r="C78" s="41" t="s">
        <v>35</v>
      </c>
      <c r="D78" s="150" t="s">
        <v>36</v>
      </c>
      <c r="E78" s="43">
        <v>3500</v>
      </c>
      <c r="F78" s="44"/>
      <c r="G78" s="43">
        <v>3500</v>
      </c>
      <c r="H78" s="43">
        <v>3500</v>
      </c>
      <c r="I78" s="45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7">
        <v>0</v>
      </c>
      <c r="Q78" s="46"/>
      <c r="R78" s="126"/>
      <c r="S78" s="114"/>
    </row>
    <row r="79" spans="1:21" s="95" customFormat="1" ht="35.25" customHeight="1">
      <c r="A79" s="64"/>
      <c r="B79" s="65"/>
      <c r="C79" s="41" t="s">
        <v>37</v>
      </c>
      <c r="D79" s="42" t="s">
        <v>38</v>
      </c>
      <c r="E79" s="43">
        <v>14431</v>
      </c>
      <c r="F79" s="44"/>
      <c r="G79" s="43">
        <v>14431</v>
      </c>
      <c r="H79" s="43">
        <v>14431</v>
      </c>
      <c r="I79" s="45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7">
        <v>0</v>
      </c>
      <c r="Q79" s="46"/>
      <c r="R79" s="126"/>
      <c r="S79" s="114"/>
    </row>
    <row r="80" spans="1:21" s="25" customFormat="1" ht="45" customHeight="1">
      <c r="A80" s="73">
        <v>851</v>
      </c>
      <c r="B80" s="74"/>
      <c r="C80" s="74"/>
      <c r="D80" s="103" t="s">
        <v>110</v>
      </c>
      <c r="E80" s="104">
        <f>E82</f>
        <v>48000</v>
      </c>
      <c r="F80" s="104">
        <f>F82</f>
        <v>0</v>
      </c>
      <c r="G80" s="104">
        <f>G82</f>
        <v>48000</v>
      </c>
      <c r="H80" s="104">
        <f>H82</f>
        <v>48000</v>
      </c>
      <c r="I80" s="151">
        <v>0</v>
      </c>
      <c r="J80" s="144">
        <v>0</v>
      </c>
      <c r="K80" s="144">
        <v>0</v>
      </c>
      <c r="L80" s="144">
        <v>0</v>
      </c>
      <c r="M80" s="144">
        <v>0</v>
      </c>
      <c r="N80" s="144">
        <v>0</v>
      </c>
      <c r="O80" s="144">
        <v>0</v>
      </c>
      <c r="P80" s="152">
        <v>0</v>
      </c>
      <c r="Q80" s="76"/>
      <c r="R80" s="138"/>
      <c r="S80" s="54"/>
    </row>
    <row r="81" spans="1:21" s="30" customFormat="1" ht="37.5" customHeight="1">
      <c r="A81" s="105"/>
      <c r="B81" s="57" t="s">
        <v>111</v>
      </c>
      <c r="C81" s="57"/>
      <c r="D81" s="101" t="s">
        <v>112</v>
      </c>
      <c r="E81" s="108">
        <f t="shared" ref="E81:S81" si="26">E82</f>
        <v>48000</v>
      </c>
      <c r="F81" s="108">
        <f t="shared" si="26"/>
        <v>0</v>
      </c>
      <c r="G81" s="108">
        <f t="shared" si="26"/>
        <v>48000</v>
      </c>
      <c r="H81" s="108">
        <f t="shared" si="26"/>
        <v>48000</v>
      </c>
      <c r="I81" s="108">
        <f t="shared" si="26"/>
        <v>0</v>
      </c>
      <c r="J81" s="108">
        <f t="shared" si="26"/>
        <v>0</v>
      </c>
      <c r="K81" s="108">
        <f t="shared" si="26"/>
        <v>0</v>
      </c>
      <c r="L81" s="108">
        <f t="shared" si="26"/>
        <v>0</v>
      </c>
      <c r="M81" s="108">
        <f t="shared" si="26"/>
        <v>0</v>
      </c>
      <c r="N81" s="108">
        <f t="shared" si="26"/>
        <v>0</v>
      </c>
      <c r="O81" s="108">
        <f t="shared" si="26"/>
        <v>0</v>
      </c>
      <c r="P81" s="108">
        <f t="shared" si="26"/>
        <v>0</v>
      </c>
      <c r="Q81" s="108">
        <f t="shared" si="26"/>
        <v>0</v>
      </c>
      <c r="R81" s="108">
        <f t="shared" si="26"/>
        <v>0</v>
      </c>
      <c r="S81" s="108">
        <f t="shared" si="26"/>
        <v>0</v>
      </c>
    </row>
    <row r="82" spans="1:21" s="25" customFormat="1" ht="35.25" customHeight="1">
      <c r="A82" s="31"/>
      <c r="B82" s="32"/>
      <c r="C82" s="32" t="s">
        <v>113</v>
      </c>
      <c r="D82" s="33" t="s">
        <v>114</v>
      </c>
      <c r="E82" s="34">
        <v>48000</v>
      </c>
      <c r="F82" s="35"/>
      <c r="G82" s="34">
        <v>48000</v>
      </c>
      <c r="H82" s="34">
        <v>48000</v>
      </c>
      <c r="I82" s="36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8">
        <v>0</v>
      </c>
      <c r="Q82" s="39"/>
      <c r="R82" s="39"/>
      <c r="S82" s="85"/>
    </row>
    <row r="83" spans="1:21" s="25" customFormat="1" ht="45" customHeight="1">
      <c r="A83" s="50">
        <v>852</v>
      </c>
      <c r="B83" s="51"/>
      <c r="C83" s="51"/>
      <c r="D83" s="75" t="s">
        <v>115</v>
      </c>
      <c r="E83" s="54">
        <f t="shared" ref="E83:P83" si="27">E84+E87+E90+E92+E94+E96</f>
        <v>1288136</v>
      </c>
      <c r="F83" s="54">
        <f t="shared" si="27"/>
        <v>0</v>
      </c>
      <c r="G83" s="54">
        <f t="shared" si="27"/>
        <v>1288136</v>
      </c>
      <c r="H83" s="54">
        <f t="shared" si="27"/>
        <v>175502</v>
      </c>
      <c r="I83" s="54">
        <f t="shared" si="27"/>
        <v>1112634</v>
      </c>
      <c r="J83" s="54">
        <f t="shared" si="27"/>
        <v>0</v>
      </c>
      <c r="K83" s="54">
        <f t="shared" si="27"/>
        <v>0</v>
      </c>
      <c r="L83" s="54">
        <f t="shared" si="27"/>
        <v>0</v>
      </c>
      <c r="M83" s="54">
        <f t="shared" si="27"/>
        <v>0</v>
      </c>
      <c r="N83" s="54">
        <f t="shared" si="27"/>
        <v>0</v>
      </c>
      <c r="O83" s="54">
        <f t="shared" si="27"/>
        <v>0</v>
      </c>
      <c r="P83" s="54">
        <f t="shared" si="27"/>
        <v>0</v>
      </c>
      <c r="Q83" s="54"/>
      <c r="R83" s="54"/>
      <c r="S83" s="54"/>
    </row>
    <row r="84" spans="1:21" s="30" customFormat="1" ht="62.25" customHeight="1">
      <c r="A84" s="55"/>
      <c r="B84" s="56" t="s">
        <v>116</v>
      </c>
      <c r="C84" s="56"/>
      <c r="D84" s="101" t="s">
        <v>117</v>
      </c>
      <c r="E84" s="62">
        <f t="shared" ref="E84:S84" si="28">E85+E86</f>
        <v>1121234</v>
      </c>
      <c r="F84" s="62">
        <f t="shared" si="28"/>
        <v>0</v>
      </c>
      <c r="G84" s="62">
        <f t="shared" si="28"/>
        <v>1121234</v>
      </c>
      <c r="H84" s="62">
        <f t="shared" si="28"/>
        <v>14600</v>
      </c>
      <c r="I84" s="62">
        <f t="shared" si="28"/>
        <v>1106634</v>
      </c>
      <c r="J84" s="62">
        <f t="shared" si="28"/>
        <v>0</v>
      </c>
      <c r="K84" s="62">
        <f t="shared" si="28"/>
        <v>0</v>
      </c>
      <c r="L84" s="62">
        <f t="shared" si="28"/>
        <v>0</v>
      </c>
      <c r="M84" s="62">
        <f t="shared" si="28"/>
        <v>0</v>
      </c>
      <c r="N84" s="62">
        <f t="shared" si="28"/>
        <v>0</v>
      </c>
      <c r="O84" s="62">
        <f t="shared" si="28"/>
        <v>0</v>
      </c>
      <c r="P84" s="62">
        <f t="shared" si="28"/>
        <v>0</v>
      </c>
      <c r="Q84" s="62">
        <f t="shared" si="28"/>
        <v>0</v>
      </c>
      <c r="R84" s="62">
        <f t="shared" si="28"/>
        <v>0</v>
      </c>
      <c r="S84" s="62">
        <f t="shared" si="28"/>
        <v>0</v>
      </c>
    </row>
    <row r="85" spans="1:21" s="25" customFormat="1" ht="65.25" customHeight="1">
      <c r="A85" s="64"/>
      <c r="B85" s="65"/>
      <c r="C85" s="65">
        <v>2010</v>
      </c>
      <c r="D85" s="97" t="s">
        <v>53</v>
      </c>
      <c r="E85" s="98">
        <v>1106634</v>
      </c>
      <c r="F85" s="107"/>
      <c r="G85" s="98">
        <v>1106634</v>
      </c>
      <c r="H85" s="98">
        <v>0</v>
      </c>
      <c r="I85" s="98">
        <v>1106634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54">
        <v>0</v>
      </c>
      <c r="Q85" s="85"/>
      <c r="R85" s="85"/>
      <c r="S85" s="85"/>
    </row>
    <row r="86" spans="1:21" s="25" customFormat="1" ht="55.5" customHeight="1">
      <c r="A86" s="31"/>
      <c r="B86" s="32"/>
      <c r="C86" s="32" t="s">
        <v>118</v>
      </c>
      <c r="D86" s="33" t="s">
        <v>119</v>
      </c>
      <c r="E86" s="34">
        <v>14600</v>
      </c>
      <c r="F86" s="35"/>
      <c r="G86" s="34">
        <v>14600</v>
      </c>
      <c r="H86" s="34">
        <v>14600</v>
      </c>
      <c r="I86" s="36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8">
        <v>0</v>
      </c>
      <c r="Q86" s="39"/>
      <c r="R86" s="39"/>
      <c r="S86" s="39"/>
      <c r="T86" s="155"/>
      <c r="U86" s="156"/>
    </row>
    <row r="87" spans="1:21" s="25" customFormat="1" ht="87.75" customHeight="1">
      <c r="A87" s="31"/>
      <c r="B87" s="32" t="s">
        <v>120</v>
      </c>
      <c r="C87" s="32"/>
      <c r="D87" s="42" t="s">
        <v>121</v>
      </c>
      <c r="E87" s="108">
        <f t="shared" ref="E87:P87" si="29">E88+E89</f>
        <v>10689</v>
      </c>
      <c r="F87" s="157">
        <f t="shared" si="29"/>
        <v>0</v>
      </c>
      <c r="G87" s="108">
        <f t="shared" si="29"/>
        <v>10689</v>
      </c>
      <c r="H87" s="108">
        <f t="shared" si="29"/>
        <v>4689</v>
      </c>
      <c r="I87" s="108">
        <f t="shared" si="29"/>
        <v>6000</v>
      </c>
      <c r="J87" s="108">
        <f t="shared" si="29"/>
        <v>0</v>
      </c>
      <c r="K87" s="108">
        <f t="shared" si="29"/>
        <v>0</v>
      </c>
      <c r="L87" s="108">
        <f t="shared" si="29"/>
        <v>0</v>
      </c>
      <c r="M87" s="108">
        <f t="shared" si="29"/>
        <v>0</v>
      </c>
      <c r="N87" s="108">
        <f t="shared" si="29"/>
        <v>0</v>
      </c>
      <c r="O87" s="108">
        <f t="shared" si="29"/>
        <v>0</v>
      </c>
      <c r="P87" s="108">
        <f t="shared" si="29"/>
        <v>0</v>
      </c>
      <c r="Q87" s="91"/>
      <c r="R87" s="91"/>
      <c r="S87" s="48"/>
    </row>
    <row r="88" spans="1:21" s="25" customFormat="1" ht="65.25" customHeight="1">
      <c r="A88" s="64"/>
      <c r="B88" s="65"/>
      <c r="C88" s="65">
        <v>2010</v>
      </c>
      <c r="D88" s="97" t="s">
        <v>53</v>
      </c>
      <c r="E88" s="98">
        <v>6000</v>
      </c>
      <c r="F88" s="107"/>
      <c r="G88" s="98">
        <v>6000</v>
      </c>
      <c r="H88" s="98">
        <v>0</v>
      </c>
      <c r="I88" s="98">
        <v>6000</v>
      </c>
      <c r="J88" s="153">
        <v>0</v>
      </c>
      <c r="K88" s="153">
        <v>0</v>
      </c>
      <c r="L88" s="153">
        <v>0</v>
      </c>
      <c r="M88" s="153">
        <v>0</v>
      </c>
      <c r="N88" s="153">
        <v>0</v>
      </c>
      <c r="O88" s="153">
        <v>0</v>
      </c>
      <c r="P88" s="154">
        <v>0</v>
      </c>
      <c r="Q88" s="85"/>
      <c r="R88" s="85"/>
      <c r="S88" s="39"/>
    </row>
    <row r="89" spans="1:21" s="25" customFormat="1" ht="54.75" customHeight="1">
      <c r="A89" s="31"/>
      <c r="B89" s="32"/>
      <c r="C89" s="32">
        <v>2030</v>
      </c>
      <c r="D89" s="158" t="s">
        <v>122</v>
      </c>
      <c r="E89" s="108">
        <v>4689</v>
      </c>
      <c r="F89" s="159"/>
      <c r="G89" s="108">
        <v>4689</v>
      </c>
      <c r="H89" s="108">
        <v>4689</v>
      </c>
      <c r="I89" s="160">
        <v>0</v>
      </c>
      <c r="J89" s="161">
        <v>0</v>
      </c>
      <c r="K89" s="161">
        <v>0</v>
      </c>
      <c r="L89" s="161">
        <v>0</v>
      </c>
      <c r="M89" s="161">
        <v>0</v>
      </c>
      <c r="N89" s="161">
        <v>0</v>
      </c>
      <c r="O89" s="161">
        <v>0</v>
      </c>
      <c r="P89" s="162">
        <v>0</v>
      </c>
      <c r="Q89" s="85"/>
      <c r="R89" s="39"/>
      <c r="S89" s="39"/>
    </row>
    <row r="90" spans="1:21" s="25" customFormat="1" ht="39.75" customHeight="1">
      <c r="A90" s="31"/>
      <c r="B90" s="32" t="s">
        <v>123</v>
      </c>
      <c r="C90" s="32"/>
      <c r="D90" s="163" t="s">
        <v>124</v>
      </c>
      <c r="E90" s="108">
        <f t="shared" ref="E90:S90" si="30">E91</f>
        <v>7588</v>
      </c>
      <c r="F90" s="108">
        <f t="shared" si="30"/>
        <v>0</v>
      </c>
      <c r="G90" s="108">
        <f t="shared" si="30"/>
        <v>7588</v>
      </c>
      <c r="H90" s="108">
        <f t="shared" si="30"/>
        <v>7588</v>
      </c>
      <c r="I90" s="108">
        <f t="shared" si="30"/>
        <v>0</v>
      </c>
      <c r="J90" s="108">
        <f t="shared" si="30"/>
        <v>0</v>
      </c>
      <c r="K90" s="108">
        <f t="shared" si="30"/>
        <v>0</v>
      </c>
      <c r="L90" s="108">
        <f t="shared" si="30"/>
        <v>0</v>
      </c>
      <c r="M90" s="108">
        <f t="shared" si="30"/>
        <v>0</v>
      </c>
      <c r="N90" s="108">
        <f t="shared" si="30"/>
        <v>0</v>
      </c>
      <c r="O90" s="108">
        <f t="shared" si="30"/>
        <v>0</v>
      </c>
      <c r="P90" s="108">
        <f t="shared" si="30"/>
        <v>0</v>
      </c>
      <c r="Q90" s="108">
        <f t="shared" si="30"/>
        <v>0</v>
      </c>
      <c r="R90" s="108">
        <f t="shared" si="30"/>
        <v>0</v>
      </c>
      <c r="S90" s="108">
        <f t="shared" si="30"/>
        <v>0</v>
      </c>
    </row>
    <row r="91" spans="1:21" s="25" customFormat="1" ht="54.75" customHeight="1">
      <c r="A91" s="31"/>
      <c r="B91" s="32"/>
      <c r="C91" s="32">
        <v>2030</v>
      </c>
      <c r="D91" s="158" t="s">
        <v>122</v>
      </c>
      <c r="E91" s="108">
        <v>7588</v>
      </c>
      <c r="F91" s="159"/>
      <c r="G91" s="108">
        <v>7588</v>
      </c>
      <c r="H91" s="108">
        <v>7588</v>
      </c>
      <c r="I91" s="160">
        <v>0</v>
      </c>
      <c r="J91" s="161">
        <v>0</v>
      </c>
      <c r="K91" s="161">
        <v>0</v>
      </c>
      <c r="L91" s="161">
        <v>0</v>
      </c>
      <c r="M91" s="161">
        <v>0</v>
      </c>
      <c r="N91" s="161">
        <v>0</v>
      </c>
      <c r="O91" s="161">
        <v>0</v>
      </c>
      <c r="P91" s="162">
        <v>0</v>
      </c>
      <c r="Q91" s="85"/>
      <c r="R91" s="39"/>
      <c r="S91" s="39"/>
    </row>
    <row r="92" spans="1:21" s="25" customFormat="1" ht="27.75" customHeight="1">
      <c r="A92" s="31"/>
      <c r="B92" s="32" t="s">
        <v>125</v>
      </c>
      <c r="C92" s="32"/>
      <c r="D92" s="163" t="s">
        <v>126</v>
      </c>
      <c r="E92" s="108">
        <f t="shared" ref="E92:P92" si="31">E93</f>
        <v>50752</v>
      </c>
      <c r="F92" s="108">
        <f t="shared" si="31"/>
        <v>0</v>
      </c>
      <c r="G92" s="108">
        <f t="shared" si="31"/>
        <v>50752</v>
      </c>
      <c r="H92" s="108">
        <f t="shared" si="31"/>
        <v>50752</v>
      </c>
      <c r="I92" s="108">
        <f t="shared" si="31"/>
        <v>0</v>
      </c>
      <c r="J92" s="108">
        <f t="shared" si="31"/>
        <v>0</v>
      </c>
      <c r="K92" s="108">
        <f t="shared" si="31"/>
        <v>0</v>
      </c>
      <c r="L92" s="108">
        <f t="shared" si="31"/>
        <v>0</v>
      </c>
      <c r="M92" s="108">
        <f t="shared" si="31"/>
        <v>0</v>
      </c>
      <c r="N92" s="108">
        <f t="shared" si="31"/>
        <v>0</v>
      </c>
      <c r="O92" s="108">
        <f t="shared" si="31"/>
        <v>0</v>
      </c>
      <c r="P92" s="108">
        <f t="shared" si="31"/>
        <v>0</v>
      </c>
      <c r="Q92" s="85"/>
      <c r="R92" s="39"/>
      <c r="S92" s="39"/>
    </row>
    <row r="93" spans="1:21" s="25" customFormat="1" ht="54.75" customHeight="1">
      <c r="A93" s="31"/>
      <c r="B93" s="32"/>
      <c r="C93" s="32">
        <v>2030</v>
      </c>
      <c r="D93" s="158" t="s">
        <v>122</v>
      </c>
      <c r="E93" s="108">
        <v>50752</v>
      </c>
      <c r="F93" s="159"/>
      <c r="G93" s="108">
        <v>50752</v>
      </c>
      <c r="H93" s="108">
        <v>50752</v>
      </c>
      <c r="I93" s="160">
        <v>0</v>
      </c>
      <c r="J93" s="161">
        <v>0</v>
      </c>
      <c r="K93" s="161">
        <v>0</v>
      </c>
      <c r="L93" s="161">
        <v>0</v>
      </c>
      <c r="M93" s="161">
        <v>0</v>
      </c>
      <c r="N93" s="161">
        <v>0</v>
      </c>
      <c r="O93" s="161">
        <v>0</v>
      </c>
      <c r="P93" s="162">
        <v>0</v>
      </c>
      <c r="Q93" s="85"/>
      <c r="R93" s="39"/>
      <c r="S93" s="39"/>
    </row>
    <row r="94" spans="1:21" s="25" customFormat="1" ht="30" customHeight="1">
      <c r="A94" s="31"/>
      <c r="B94" s="32" t="s">
        <v>127</v>
      </c>
      <c r="C94" s="32"/>
      <c r="D94" s="163" t="s">
        <v>128</v>
      </c>
      <c r="E94" s="108">
        <f t="shared" ref="E94:S94" si="32">E95</f>
        <v>64800</v>
      </c>
      <c r="F94" s="108">
        <f t="shared" si="32"/>
        <v>0</v>
      </c>
      <c r="G94" s="108">
        <f t="shared" si="32"/>
        <v>64800</v>
      </c>
      <c r="H94" s="108">
        <f t="shared" si="32"/>
        <v>64800</v>
      </c>
      <c r="I94" s="108">
        <f t="shared" si="32"/>
        <v>0</v>
      </c>
      <c r="J94" s="108">
        <f t="shared" si="32"/>
        <v>0</v>
      </c>
      <c r="K94" s="108">
        <f t="shared" si="32"/>
        <v>0</v>
      </c>
      <c r="L94" s="108">
        <f t="shared" si="32"/>
        <v>0</v>
      </c>
      <c r="M94" s="108">
        <f t="shared" si="32"/>
        <v>0</v>
      </c>
      <c r="N94" s="108">
        <f t="shared" si="32"/>
        <v>0</v>
      </c>
      <c r="O94" s="108">
        <f t="shared" si="32"/>
        <v>0</v>
      </c>
      <c r="P94" s="108">
        <f t="shared" si="32"/>
        <v>0</v>
      </c>
      <c r="Q94" s="108">
        <f t="shared" si="32"/>
        <v>0</v>
      </c>
      <c r="R94" s="108">
        <f t="shared" si="32"/>
        <v>0</v>
      </c>
      <c r="S94" s="108">
        <f t="shared" si="32"/>
        <v>0</v>
      </c>
    </row>
    <row r="95" spans="1:21" s="25" customFormat="1" ht="54.75" customHeight="1">
      <c r="A95" s="31"/>
      <c r="B95" s="32"/>
      <c r="C95" s="32">
        <v>2030</v>
      </c>
      <c r="D95" s="158" t="s">
        <v>122</v>
      </c>
      <c r="E95" s="108">
        <v>64800</v>
      </c>
      <c r="F95" s="159"/>
      <c r="G95" s="108">
        <v>64800</v>
      </c>
      <c r="H95" s="108">
        <v>64800</v>
      </c>
      <c r="I95" s="160">
        <v>0</v>
      </c>
      <c r="J95" s="161">
        <v>0</v>
      </c>
      <c r="K95" s="161">
        <v>0</v>
      </c>
      <c r="L95" s="161">
        <v>0</v>
      </c>
      <c r="M95" s="161">
        <v>0</v>
      </c>
      <c r="N95" s="161">
        <v>0</v>
      </c>
      <c r="O95" s="161">
        <v>0</v>
      </c>
      <c r="P95" s="162">
        <v>0</v>
      </c>
      <c r="Q95" s="85"/>
      <c r="R95" s="39"/>
      <c r="S95" s="39"/>
    </row>
    <row r="96" spans="1:21" s="25" customFormat="1" ht="30.75" customHeight="1">
      <c r="A96" s="64"/>
      <c r="B96" s="65" t="s">
        <v>129</v>
      </c>
      <c r="C96" s="65"/>
      <c r="D96" s="97" t="s">
        <v>27</v>
      </c>
      <c r="E96" s="98">
        <f t="shared" ref="E96:P96" si="33">E97</f>
        <v>33073</v>
      </c>
      <c r="F96" s="98">
        <f t="shared" si="33"/>
        <v>0</v>
      </c>
      <c r="G96" s="98">
        <f t="shared" si="33"/>
        <v>33073</v>
      </c>
      <c r="H96" s="98">
        <f t="shared" si="33"/>
        <v>33073</v>
      </c>
      <c r="I96" s="98">
        <f t="shared" si="33"/>
        <v>0</v>
      </c>
      <c r="J96" s="98">
        <f t="shared" si="33"/>
        <v>0</v>
      </c>
      <c r="K96" s="98">
        <f t="shared" si="33"/>
        <v>0</v>
      </c>
      <c r="L96" s="98">
        <f t="shared" si="33"/>
        <v>0</v>
      </c>
      <c r="M96" s="98">
        <f t="shared" si="33"/>
        <v>0</v>
      </c>
      <c r="N96" s="98">
        <f t="shared" si="33"/>
        <v>0</v>
      </c>
      <c r="O96" s="98">
        <f t="shared" si="33"/>
        <v>0</v>
      </c>
      <c r="P96" s="98">
        <f t="shared" si="33"/>
        <v>0</v>
      </c>
      <c r="Q96" s="85"/>
      <c r="R96" s="85"/>
      <c r="S96" s="85"/>
    </row>
    <row r="97" spans="1:21" s="25" customFormat="1" ht="54.75" customHeight="1">
      <c r="A97" s="64"/>
      <c r="B97" s="65"/>
      <c r="C97" s="65" t="s">
        <v>130</v>
      </c>
      <c r="D97" s="158" t="s">
        <v>122</v>
      </c>
      <c r="E97" s="98">
        <v>33073</v>
      </c>
      <c r="F97" s="107"/>
      <c r="G97" s="98">
        <v>33073</v>
      </c>
      <c r="H97" s="98">
        <v>33073</v>
      </c>
      <c r="I97" s="164">
        <v>0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54">
        <v>0</v>
      </c>
      <c r="Q97" s="85"/>
      <c r="R97" s="85"/>
      <c r="S97" s="85"/>
    </row>
    <row r="98" spans="1:21" s="25" customFormat="1" ht="45" customHeight="1">
      <c r="A98" s="50">
        <v>900</v>
      </c>
      <c r="B98" s="51"/>
      <c r="C98" s="51"/>
      <c r="D98" s="52" t="s">
        <v>131</v>
      </c>
      <c r="E98" s="54">
        <f>E99+E106</f>
        <v>3182493</v>
      </c>
      <c r="F98" s="54">
        <f t="shared" ref="F98:P98" si="34">F99+F106</f>
        <v>0</v>
      </c>
      <c r="G98" s="54">
        <f t="shared" si="34"/>
        <v>1003089</v>
      </c>
      <c r="H98" s="54">
        <f t="shared" si="34"/>
        <v>1003089</v>
      </c>
      <c r="I98" s="54">
        <f t="shared" si="34"/>
        <v>0</v>
      </c>
      <c r="J98" s="54">
        <f t="shared" si="34"/>
        <v>0</v>
      </c>
      <c r="K98" s="54">
        <f t="shared" si="34"/>
        <v>0</v>
      </c>
      <c r="L98" s="54">
        <f t="shared" si="34"/>
        <v>0</v>
      </c>
      <c r="M98" s="54">
        <f t="shared" si="34"/>
        <v>2179404</v>
      </c>
      <c r="N98" s="54">
        <f t="shared" si="34"/>
        <v>0</v>
      </c>
      <c r="O98" s="54">
        <f t="shared" si="34"/>
        <v>0</v>
      </c>
      <c r="P98" s="54">
        <f t="shared" si="34"/>
        <v>2179404</v>
      </c>
      <c r="Q98" s="54"/>
      <c r="R98" s="54"/>
      <c r="S98" s="54"/>
    </row>
    <row r="99" spans="1:21" s="30" customFormat="1" ht="40.5" customHeight="1">
      <c r="A99" s="55"/>
      <c r="B99" s="56" t="s">
        <v>132</v>
      </c>
      <c r="C99" s="56"/>
      <c r="D99" s="165" t="s">
        <v>133</v>
      </c>
      <c r="E99" s="62">
        <f>E100+E101+E102+E103+E104+E105</f>
        <v>2282493</v>
      </c>
      <c r="F99" s="62">
        <f t="shared" ref="F99:P99" si="35">F100+F101+F102+F103+F104+F105</f>
        <v>0</v>
      </c>
      <c r="G99" s="62">
        <f t="shared" si="35"/>
        <v>103089</v>
      </c>
      <c r="H99" s="62">
        <f t="shared" si="35"/>
        <v>103089</v>
      </c>
      <c r="I99" s="62">
        <f t="shared" si="35"/>
        <v>0</v>
      </c>
      <c r="J99" s="62">
        <f t="shared" si="35"/>
        <v>0</v>
      </c>
      <c r="K99" s="62">
        <f t="shared" si="35"/>
        <v>0</v>
      </c>
      <c r="L99" s="62">
        <f t="shared" si="35"/>
        <v>0</v>
      </c>
      <c r="M99" s="62">
        <f t="shared" si="35"/>
        <v>2179404</v>
      </c>
      <c r="N99" s="62">
        <f t="shared" si="35"/>
        <v>0</v>
      </c>
      <c r="O99" s="62">
        <f t="shared" si="35"/>
        <v>0</v>
      </c>
      <c r="P99" s="62">
        <f t="shared" si="35"/>
        <v>2179404</v>
      </c>
      <c r="Q99" s="62">
        <f>Q101</f>
        <v>0</v>
      </c>
      <c r="R99" s="62">
        <f>R101</f>
        <v>0</v>
      </c>
      <c r="S99" s="62">
        <f>S101</f>
        <v>0</v>
      </c>
    </row>
    <row r="100" spans="1:21" s="30" customFormat="1" ht="40.5" customHeight="1">
      <c r="A100" s="55"/>
      <c r="B100" s="56"/>
      <c r="C100" s="56" t="s">
        <v>33</v>
      </c>
      <c r="D100" s="183" t="s">
        <v>34</v>
      </c>
      <c r="E100" s="62">
        <v>200</v>
      </c>
      <c r="F100" s="168"/>
      <c r="G100" s="62">
        <v>200</v>
      </c>
      <c r="H100" s="62">
        <v>200</v>
      </c>
      <c r="I100" s="62"/>
      <c r="J100" s="62"/>
      <c r="K100" s="62"/>
      <c r="L100" s="62"/>
      <c r="M100" s="62"/>
      <c r="N100" s="62"/>
      <c r="O100" s="62"/>
      <c r="P100" s="62"/>
      <c r="Q100" s="63"/>
      <c r="R100" s="62"/>
      <c r="S100" s="62"/>
    </row>
    <row r="101" spans="1:21" s="25" customFormat="1" ht="35.25" customHeight="1">
      <c r="A101" s="31"/>
      <c r="B101" s="32"/>
      <c r="C101" s="32" t="s">
        <v>35</v>
      </c>
      <c r="D101" s="33" t="s">
        <v>36</v>
      </c>
      <c r="E101" s="34">
        <v>20000</v>
      </c>
      <c r="F101" s="35"/>
      <c r="G101" s="34">
        <v>20000</v>
      </c>
      <c r="H101" s="34">
        <v>20000</v>
      </c>
      <c r="I101" s="36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67"/>
      <c r="R101" s="85"/>
      <c r="S101" s="85"/>
    </row>
    <row r="102" spans="1:21" s="25" customFormat="1" ht="35.25" customHeight="1">
      <c r="A102" s="31"/>
      <c r="B102" s="32"/>
      <c r="C102" s="32" t="s">
        <v>24</v>
      </c>
      <c r="D102" s="117" t="s">
        <v>25</v>
      </c>
      <c r="E102" s="88">
        <v>3000</v>
      </c>
      <c r="F102" s="87"/>
      <c r="G102" s="34">
        <v>3000</v>
      </c>
      <c r="H102" s="34">
        <v>3000</v>
      </c>
      <c r="I102" s="36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67"/>
      <c r="R102" s="85"/>
      <c r="S102" s="85"/>
    </row>
    <row r="103" spans="1:21" s="25" customFormat="1" ht="35.25" customHeight="1">
      <c r="A103" s="31"/>
      <c r="B103" s="32"/>
      <c r="C103" s="32" t="s">
        <v>37</v>
      </c>
      <c r="D103" s="42" t="s">
        <v>38</v>
      </c>
      <c r="E103" s="88">
        <v>79889</v>
      </c>
      <c r="F103" s="87"/>
      <c r="G103" s="34">
        <v>79889</v>
      </c>
      <c r="H103" s="34">
        <v>79889</v>
      </c>
      <c r="I103" s="36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67"/>
      <c r="R103" s="85"/>
      <c r="S103" s="85"/>
    </row>
    <row r="104" spans="1:21" s="25" customFormat="1" ht="60" customHeight="1">
      <c r="A104" s="31"/>
      <c r="B104" s="32"/>
      <c r="C104" s="32" t="s">
        <v>134</v>
      </c>
      <c r="D104" s="166" t="s">
        <v>135</v>
      </c>
      <c r="E104" s="88">
        <v>65000</v>
      </c>
      <c r="F104" s="87"/>
      <c r="G104" s="34">
        <v>0</v>
      </c>
      <c r="H104" s="34">
        <v>0</v>
      </c>
      <c r="I104" s="36">
        <v>0</v>
      </c>
      <c r="J104" s="37">
        <v>0</v>
      </c>
      <c r="K104" s="37">
        <v>0</v>
      </c>
      <c r="L104" s="37">
        <v>0</v>
      </c>
      <c r="M104" s="36">
        <v>65000</v>
      </c>
      <c r="N104" s="37">
        <v>0</v>
      </c>
      <c r="O104" s="37">
        <v>0</v>
      </c>
      <c r="P104" s="37">
        <v>65000</v>
      </c>
      <c r="Q104" s="67"/>
      <c r="R104" s="85"/>
      <c r="S104" s="85"/>
    </row>
    <row r="105" spans="1:21" s="25" customFormat="1" ht="60" customHeight="1">
      <c r="A105" s="31"/>
      <c r="B105" s="32"/>
      <c r="C105" s="32" t="s">
        <v>40</v>
      </c>
      <c r="D105" s="184" t="s">
        <v>141</v>
      </c>
      <c r="E105" s="88">
        <v>2114404</v>
      </c>
      <c r="F105" s="87"/>
      <c r="G105" s="34">
        <v>0</v>
      </c>
      <c r="H105" s="34">
        <v>0</v>
      </c>
      <c r="I105" s="36">
        <v>0</v>
      </c>
      <c r="J105" s="37">
        <v>0</v>
      </c>
      <c r="K105" s="37">
        <v>0</v>
      </c>
      <c r="L105" s="37">
        <v>0</v>
      </c>
      <c r="M105" s="36">
        <v>2114404</v>
      </c>
      <c r="N105" s="37">
        <v>0</v>
      </c>
      <c r="O105" s="37">
        <v>0</v>
      </c>
      <c r="P105" s="37">
        <v>2114404</v>
      </c>
      <c r="Q105" s="67"/>
      <c r="R105" s="85"/>
      <c r="S105" s="85"/>
    </row>
    <row r="106" spans="1:21" s="30" customFormat="1" ht="45" customHeight="1">
      <c r="A106" s="105"/>
      <c r="B106" s="57" t="s">
        <v>136</v>
      </c>
      <c r="C106" s="57"/>
      <c r="D106" s="167" t="s">
        <v>137</v>
      </c>
      <c r="E106" s="62">
        <f t="shared" ref="E106:O106" si="36">E107</f>
        <v>900000</v>
      </c>
      <c r="F106" s="62">
        <f t="shared" si="36"/>
        <v>0</v>
      </c>
      <c r="G106" s="79">
        <f t="shared" si="36"/>
        <v>900000</v>
      </c>
      <c r="H106" s="79">
        <f t="shared" si="36"/>
        <v>900000</v>
      </c>
      <c r="I106" s="79">
        <f t="shared" si="36"/>
        <v>0</v>
      </c>
      <c r="J106" s="79">
        <f t="shared" si="36"/>
        <v>0</v>
      </c>
      <c r="K106" s="79">
        <f t="shared" si="36"/>
        <v>0</v>
      </c>
      <c r="L106" s="79">
        <f t="shared" si="36"/>
        <v>0</v>
      </c>
      <c r="M106" s="79">
        <f t="shared" si="36"/>
        <v>0</v>
      </c>
      <c r="N106" s="79">
        <f t="shared" si="36"/>
        <v>0</v>
      </c>
      <c r="O106" s="79">
        <f t="shared" si="36"/>
        <v>0</v>
      </c>
      <c r="P106" s="79">
        <v>0</v>
      </c>
      <c r="Q106" s="62" t="e">
        <f>#REF!</f>
        <v>#REF!</v>
      </c>
      <c r="R106" s="62" t="e">
        <f>#REF!</f>
        <v>#REF!</v>
      </c>
      <c r="S106" s="62" t="e">
        <f>#REF!</f>
        <v>#REF!</v>
      </c>
    </row>
    <row r="107" spans="1:21" s="30" customFormat="1" ht="35.25" customHeight="1">
      <c r="A107" s="105"/>
      <c r="B107" s="57"/>
      <c r="C107" s="56" t="s">
        <v>33</v>
      </c>
      <c r="D107" s="97" t="s">
        <v>34</v>
      </c>
      <c r="E107" s="79">
        <v>900000</v>
      </c>
      <c r="F107" s="168"/>
      <c r="G107" s="79">
        <v>900000</v>
      </c>
      <c r="H107" s="79">
        <v>900000</v>
      </c>
      <c r="I107" s="79">
        <v>0</v>
      </c>
      <c r="J107" s="62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63"/>
      <c r="R107" s="62"/>
      <c r="S107" s="62"/>
    </row>
    <row r="108" spans="1:21" s="187" customFormat="1" ht="35.25" customHeight="1">
      <c r="A108" s="73">
        <v>921</v>
      </c>
      <c r="B108" s="74"/>
      <c r="C108" s="51"/>
      <c r="D108" s="186" t="s">
        <v>143</v>
      </c>
      <c r="E108" s="54">
        <f>E109</f>
        <v>217161</v>
      </c>
      <c r="F108" s="54">
        <f t="shared" ref="F108:U108" si="37">F109</f>
        <v>0</v>
      </c>
      <c r="G108" s="54">
        <f t="shared" si="37"/>
        <v>217161</v>
      </c>
      <c r="H108" s="54">
        <f t="shared" si="37"/>
        <v>217161</v>
      </c>
      <c r="I108" s="54">
        <f t="shared" si="37"/>
        <v>0</v>
      </c>
      <c r="J108" s="54">
        <f t="shared" si="37"/>
        <v>0</v>
      </c>
      <c r="K108" s="54">
        <f t="shared" si="37"/>
        <v>0</v>
      </c>
      <c r="L108" s="54">
        <f t="shared" si="37"/>
        <v>0</v>
      </c>
      <c r="M108" s="54">
        <f t="shared" si="37"/>
        <v>0</v>
      </c>
      <c r="N108" s="54">
        <f t="shared" si="37"/>
        <v>0</v>
      </c>
      <c r="O108" s="54">
        <f t="shared" si="37"/>
        <v>0</v>
      </c>
      <c r="P108" s="54">
        <f t="shared" si="37"/>
        <v>0</v>
      </c>
      <c r="Q108" s="54">
        <f t="shared" si="37"/>
        <v>0</v>
      </c>
      <c r="R108" s="54">
        <f t="shared" si="37"/>
        <v>0</v>
      </c>
      <c r="S108" s="54">
        <f t="shared" si="37"/>
        <v>0</v>
      </c>
      <c r="T108" s="54">
        <f t="shared" si="37"/>
        <v>0</v>
      </c>
      <c r="U108" s="54">
        <f t="shared" si="37"/>
        <v>0</v>
      </c>
    </row>
    <row r="109" spans="1:21" s="30" customFormat="1" ht="30" customHeight="1">
      <c r="A109" s="105"/>
      <c r="B109" s="57" t="s">
        <v>142</v>
      </c>
      <c r="C109" s="56"/>
      <c r="D109" s="185" t="s">
        <v>144</v>
      </c>
      <c r="E109" s="62">
        <f>E110</f>
        <v>217161</v>
      </c>
      <c r="F109" s="62">
        <f t="shared" ref="F109:U109" si="38">F110</f>
        <v>0</v>
      </c>
      <c r="G109" s="62">
        <f t="shared" si="38"/>
        <v>217161</v>
      </c>
      <c r="H109" s="62">
        <f t="shared" si="38"/>
        <v>217161</v>
      </c>
      <c r="I109" s="62">
        <f t="shared" si="38"/>
        <v>0</v>
      </c>
      <c r="J109" s="62">
        <f t="shared" si="38"/>
        <v>0</v>
      </c>
      <c r="K109" s="62">
        <f t="shared" si="38"/>
        <v>0</v>
      </c>
      <c r="L109" s="62">
        <f t="shared" si="38"/>
        <v>0</v>
      </c>
      <c r="M109" s="62">
        <f t="shared" si="38"/>
        <v>0</v>
      </c>
      <c r="N109" s="62">
        <f t="shared" si="38"/>
        <v>0</v>
      </c>
      <c r="O109" s="62">
        <f t="shared" si="38"/>
        <v>0</v>
      </c>
      <c r="P109" s="62">
        <f t="shared" si="38"/>
        <v>0</v>
      </c>
      <c r="Q109" s="62">
        <f t="shared" si="38"/>
        <v>0</v>
      </c>
      <c r="R109" s="62">
        <f t="shared" si="38"/>
        <v>0</v>
      </c>
      <c r="S109" s="62">
        <f t="shared" si="38"/>
        <v>0</v>
      </c>
      <c r="T109" s="62">
        <f t="shared" si="38"/>
        <v>0</v>
      </c>
      <c r="U109" s="62">
        <f t="shared" si="38"/>
        <v>0</v>
      </c>
    </row>
    <row r="110" spans="1:21" s="30" customFormat="1" ht="39" customHeight="1">
      <c r="A110" s="105"/>
      <c r="B110" s="57"/>
      <c r="C110" s="56" t="s">
        <v>37</v>
      </c>
      <c r="D110" s="42" t="s">
        <v>38</v>
      </c>
      <c r="E110" s="62">
        <v>217161</v>
      </c>
      <c r="F110" s="168"/>
      <c r="G110" s="79">
        <v>217161</v>
      </c>
      <c r="H110" s="79">
        <v>217161</v>
      </c>
      <c r="I110" s="79">
        <v>0</v>
      </c>
      <c r="J110" s="62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63"/>
      <c r="R110" s="62"/>
      <c r="S110" s="62"/>
    </row>
    <row r="111" spans="1:21" s="11" customFormat="1" ht="45" customHeight="1">
      <c r="A111" s="201" t="s">
        <v>138</v>
      </c>
      <c r="B111" s="202"/>
      <c r="C111" s="202"/>
      <c r="D111" s="203"/>
      <c r="E111" s="169">
        <f>E10+E15+E21+E24+E31+E37+E40+E43+E69+E76+E80+E83+E98+E108</f>
        <v>13601645</v>
      </c>
      <c r="F111" s="169">
        <f t="shared" ref="F111:P111" si="39">F10+F15+F21+F24+F31+F37+F40+F43+F69+F76+F80+F83+F98+F108</f>
        <v>0</v>
      </c>
      <c r="G111" s="169">
        <f t="shared" si="39"/>
        <v>11221741</v>
      </c>
      <c r="H111" s="169">
        <f t="shared" si="39"/>
        <v>10031740</v>
      </c>
      <c r="I111" s="169">
        <f t="shared" si="39"/>
        <v>1190001</v>
      </c>
      <c r="J111" s="169">
        <f t="shared" si="39"/>
        <v>0</v>
      </c>
      <c r="K111" s="169">
        <f t="shared" si="39"/>
        <v>0</v>
      </c>
      <c r="L111" s="169">
        <f t="shared" si="39"/>
        <v>0</v>
      </c>
      <c r="M111" s="169">
        <f t="shared" si="39"/>
        <v>2379904</v>
      </c>
      <c r="N111" s="169">
        <f t="shared" si="39"/>
        <v>200000</v>
      </c>
      <c r="O111" s="169">
        <f t="shared" si="39"/>
        <v>0</v>
      </c>
      <c r="P111" s="169">
        <f t="shared" si="39"/>
        <v>2179404</v>
      </c>
      <c r="Q111" s="169"/>
      <c r="R111" s="169"/>
      <c r="S111" s="169"/>
    </row>
    <row r="112" spans="1:21">
      <c r="B112" s="170"/>
      <c r="D112" s="171"/>
      <c r="E112" s="171"/>
      <c r="F112" s="171"/>
      <c r="G112" s="171"/>
      <c r="H112" s="171"/>
      <c r="I112" s="172"/>
      <c r="J112" s="171"/>
      <c r="K112" s="171"/>
      <c r="L112" s="171"/>
      <c r="M112" s="171"/>
      <c r="N112" s="171"/>
      <c r="O112" s="171"/>
      <c r="P112" s="171"/>
      <c r="Q112" s="171"/>
    </row>
    <row r="113" spans="1:17">
      <c r="A113" s="173"/>
      <c r="B113" s="170"/>
      <c r="D113" s="171"/>
      <c r="E113" s="171"/>
      <c r="F113" s="171"/>
      <c r="G113" s="171"/>
      <c r="H113" s="171"/>
      <c r="I113" s="172"/>
      <c r="J113" s="171"/>
      <c r="K113" s="171"/>
      <c r="L113" s="171"/>
      <c r="M113" s="171"/>
      <c r="N113" s="171"/>
      <c r="O113" s="171"/>
      <c r="P113" s="171"/>
      <c r="Q113" s="171"/>
    </row>
    <row r="114" spans="1:17">
      <c r="B114" s="174"/>
      <c r="D114" s="171"/>
      <c r="E114" s="171"/>
      <c r="F114" s="171"/>
      <c r="G114" s="171"/>
      <c r="H114" s="171"/>
      <c r="I114" s="172"/>
      <c r="J114" s="171"/>
      <c r="K114" s="171"/>
      <c r="L114" s="171"/>
      <c r="M114" s="171"/>
      <c r="N114" s="171"/>
      <c r="O114" s="171"/>
      <c r="P114" s="171"/>
      <c r="Q114" s="171"/>
    </row>
    <row r="115" spans="1:17">
      <c r="B115" s="170"/>
      <c r="D115" s="171"/>
      <c r="E115" s="171"/>
      <c r="F115" s="171"/>
      <c r="G115" s="171"/>
      <c r="H115" s="171"/>
      <c r="I115" s="172"/>
      <c r="J115" s="171"/>
      <c r="K115" s="171"/>
      <c r="L115" s="171"/>
      <c r="M115" s="171"/>
      <c r="N115" s="171"/>
      <c r="O115" s="171"/>
      <c r="P115" s="171"/>
      <c r="Q115" s="171"/>
    </row>
    <row r="116" spans="1:17">
      <c r="B116" s="170"/>
      <c r="D116" s="171"/>
      <c r="E116" s="171"/>
      <c r="F116" s="171"/>
      <c r="G116" s="171"/>
      <c r="H116" s="171"/>
      <c r="I116" s="172"/>
      <c r="J116" s="171"/>
      <c r="K116" s="171"/>
      <c r="L116" s="171"/>
      <c r="M116" s="171"/>
      <c r="N116" s="171"/>
      <c r="O116" s="171"/>
      <c r="P116" s="171"/>
      <c r="Q116" s="171"/>
    </row>
    <row r="117" spans="1:17">
      <c r="B117" s="170"/>
      <c r="D117" s="171"/>
      <c r="E117" s="171"/>
      <c r="F117" s="171"/>
      <c r="G117" s="171"/>
      <c r="H117" s="171"/>
      <c r="I117" s="172"/>
      <c r="J117" s="171"/>
      <c r="K117" s="171"/>
      <c r="L117" s="171"/>
      <c r="M117" s="171"/>
      <c r="N117" s="171"/>
      <c r="O117" s="171"/>
      <c r="P117" s="171"/>
      <c r="Q117" s="171"/>
    </row>
    <row r="118" spans="1:17">
      <c r="B118" s="170"/>
      <c r="D118" s="171"/>
      <c r="E118" s="171"/>
      <c r="F118" s="171"/>
      <c r="G118" s="171"/>
      <c r="H118" s="171"/>
      <c r="I118" s="172"/>
      <c r="J118" s="171"/>
      <c r="K118" s="171"/>
      <c r="L118" s="171"/>
      <c r="M118" s="171"/>
      <c r="N118" s="171"/>
      <c r="O118" s="171"/>
      <c r="P118" s="171"/>
      <c r="Q118" s="171"/>
    </row>
    <row r="119" spans="1:17">
      <c r="B119" s="170"/>
      <c r="D119" s="171"/>
      <c r="E119" s="171"/>
      <c r="F119" s="171"/>
      <c r="G119" s="171"/>
      <c r="H119" s="171"/>
      <c r="I119" s="172"/>
      <c r="J119" s="171"/>
      <c r="K119" s="171"/>
      <c r="L119" s="171"/>
      <c r="M119" s="171"/>
      <c r="N119" s="171"/>
      <c r="O119" s="171"/>
      <c r="P119" s="171"/>
      <c r="Q119" s="171"/>
    </row>
    <row r="120" spans="1:17">
      <c r="B120" s="170"/>
      <c r="D120" s="171"/>
      <c r="E120" s="171"/>
      <c r="F120" s="171"/>
      <c r="G120" s="171"/>
      <c r="H120" s="171"/>
      <c r="I120" s="172"/>
      <c r="J120" s="171"/>
      <c r="K120" s="171"/>
      <c r="L120" s="171"/>
      <c r="M120" s="171"/>
      <c r="N120" s="171"/>
      <c r="O120" s="171"/>
      <c r="P120" s="171"/>
      <c r="Q120" s="171"/>
    </row>
    <row r="121" spans="1:17">
      <c r="B121" s="170"/>
      <c r="D121" s="171"/>
      <c r="E121" s="171"/>
      <c r="F121" s="171"/>
      <c r="G121" s="171"/>
      <c r="H121" s="171"/>
      <c r="I121" s="172"/>
      <c r="J121" s="171"/>
      <c r="K121" s="171"/>
      <c r="L121" s="171"/>
      <c r="M121" s="171"/>
      <c r="N121" s="171"/>
      <c r="O121" s="171"/>
      <c r="P121" s="171"/>
      <c r="Q121" s="171"/>
    </row>
    <row r="122" spans="1:17">
      <c r="B122" s="170"/>
      <c r="D122" s="171"/>
      <c r="E122" s="171"/>
      <c r="F122" s="171"/>
      <c r="G122" s="171"/>
      <c r="H122" s="171"/>
      <c r="I122" s="172"/>
      <c r="J122" s="171"/>
      <c r="K122" s="171"/>
      <c r="L122" s="171"/>
      <c r="M122" s="171"/>
      <c r="N122" s="171"/>
      <c r="O122" s="171"/>
      <c r="P122" s="171"/>
      <c r="Q122" s="171"/>
    </row>
    <row r="123" spans="1:17">
      <c r="B123" s="170"/>
      <c r="D123" s="171"/>
      <c r="E123" s="171"/>
      <c r="F123" s="171"/>
      <c r="G123" s="171"/>
      <c r="H123" s="171"/>
      <c r="I123" s="172"/>
      <c r="J123" s="171"/>
      <c r="K123" s="171"/>
      <c r="L123" s="171"/>
      <c r="M123" s="171"/>
      <c r="N123" s="171"/>
      <c r="O123" s="171"/>
      <c r="P123" s="171"/>
      <c r="Q123" s="171"/>
    </row>
    <row r="124" spans="1:17">
      <c r="B124" s="170"/>
      <c r="D124" s="171"/>
      <c r="E124" s="171"/>
      <c r="F124" s="171"/>
      <c r="G124" s="171"/>
      <c r="H124" s="171"/>
      <c r="I124" s="172"/>
      <c r="J124" s="171"/>
      <c r="K124" s="171"/>
      <c r="L124" s="171"/>
      <c r="M124" s="171"/>
      <c r="N124" s="171"/>
      <c r="O124" s="171"/>
      <c r="P124" s="171"/>
      <c r="Q124" s="171"/>
    </row>
    <row r="125" spans="1:17">
      <c r="B125" s="170"/>
      <c r="D125" s="171"/>
      <c r="E125" s="171"/>
      <c r="F125" s="171"/>
      <c r="G125" s="171"/>
      <c r="H125" s="171"/>
      <c r="I125" s="172"/>
      <c r="J125" s="171"/>
      <c r="K125" s="171"/>
      <c r="L125" s="171"/>
      <c r="M125" s="171"/>
      <c r="N125" s="171"/>
      <c r="O125" s="171"/>
      <c r="P125" s="171"/>
      <c r="Q125" s="171"/>
    </row>
    <row r="126" spans="1:17">
      <c r="B126" s="170"/>
      <c r="D126" s="171"/>
      <c r="E126" s="171"/>
      <c r="F126" s="171"/>
      <c r="G126" s="171"/>
      <c r="H126" s="171"/>
      <c r="I126" s="172"/>
      <c r="J126" s="171"/>
      <c r="K126" s="171"/>
      <c r="L126" s="171"/>
      <c r="M126" s="171"/>
      <c r="N126" s="171"/>
      <c r="O126" s="171"/>
      <c r="P126" s="171"/>
      <c r="Q126" s="171"/>
    </row>
    <row r="127" spans="1:17">
      <c r="B127" s="170"/>
      <c r="D127" s="171"/>
      <c r="E127" s="171"/>
      <c r="F127" s="171"/>
      <c r="G127" s="171"/>
      <c r="H127" s="171"/>
      <c r="I127" s="172"/>
      <c r="J127" s="171"/>
      <c r="K127" s="171"/>
      <c r="L127" s="171"/>
      <c r="M127" s="171"/>
      <c r="N127" s="171"/>
      <c r="O127" s="171"/>
      <c r="P127" s="171"/>
      <c r="Q127" s="171"/>
    </row>
    <row r="128" spans="1:17">
      <c r="B128" s="170"/>
      <c r="D128" s="171"/>
      <c r="E128" s="171"/>
      <c r="F128" s="171"/>
      <c r="G128" s="171"/>
      <c r="H128" s="171"/>
      <c r="I128" s="172"/>
      <c r="J128" s="171"/>
      <c r="K128" s="171"/>
      <c r="L128" s="171"/>
      <c r="M128" s="171"/>
      <c r="N128" s="171"/>
      <c r="O128" s="171"/>
      <c r="P128" s="171"/>
      <c r="Q128" s="171"/>
    </row>
    <row r="129" spans="1:19">
      <c r="B129" s="170"/>
      <c r="D129" s="171"/>
      <c r="E129" s="171"/>
      <c r="F129" s="171"/>
      <c r="G129" s="171"/>
      <c r="H129" s="171"/>
      <c r="I129" s="172"/>
      <c r="J129" s="171"/>
      <c r="K129" s="171"/>
      <c r="L129" s="171"/>
      <c r="M129" s="171"/>
      <c r="N129" s="171"/>
      <c r="O129" s="171"/>
      <c r="P129" s="171"/>
      <c r="Q129" s="171"/>
    </row>
    <row r="130" spans="1:19">
      <c r="B130" s="170"/>
      <c r="D130" s="171"/>
      <c r="E130" s="171"/>
      <c r="F130" s="171"/>
      <c r="G130" s="171"/>
      <c r="H130" s="171"/>
      <c r="I130" s="172"/>
      <c r="J130" s="171"/>
      <c r="K130" s="171"/>
      <c r="L130" s="171"/>
      <c r="M130" s="171"/>
      <c r="N130" s="171"/>
      <c r="O130" s="171"/>
      <c r="P130" s="171"/>
      <c r="Q130" s="171"/>
    </row>
    <row r="131" spans="1:19">
      <c r="B131" s="170"/>
      <c r="D131" s="171"/>
      <c r="E131" s="171"/>
      <c r="F131" s="171"/>
      <c r="G131" s="171"/>
      <c r="H131" s="171"/>
      <c r="I131" s="172"/>
      <c r="J131" s="171"/>
      <c r="K131" s="171"/>
      <c r="L131" s="171"/>
      <c r="M131" s="171"/>
      <c r="N131" s="171"/>
      <c r="O131" s="171"/>
      <c r="P131" s="171"/>
      <c r="Q131" s="171"/>
    </row>
    <row r="132" spans="1:19">
      <c r="B132" s="170"/>
      <c r="D132" s="171"/>
      <c r="E132" s="171"/>
      <c r="F132" s="171"/>
      <c r="G132" s="171"/>
      <c r="H132" s="171"/>
      <c r="I132" s="172"/>
      <c r="J132" s="171"/>
      <c r="K132" s="171"/>
      <c r="L132" s="171"/>
      <c r="M132" s="171"/>
      <c r="N132" s="171"/>
      <c r="O132" s="171"/>
      <c r="P132" s="171"/>
      <c r="Q132" s="171"/>
    </row>
    <row r="133" spans="1:19">
      <c r="B133" s="170"/>
      <c r="D133" s="171"/>
      <c r="E133" s="171"/>
      <c r="F133" s="171"/>
      <c r="G133" s="171"/>
      <c r="H133" s="171"/>
      <c r="I133" s="172"/>
      <c r="J133" s="171"/>
      <c r="K133" s="171"/>
      <c r="L133" s="171"/>
      <c r="M133" s="171"/>
      <c r="N133" s="171"/>
      <c r="O133" s="171"/>
      <c r="P133" s="171"/>
      <c r="Q133" s="171"/>
    </row>
    <row r="134" spans="1:19">
      <c r="B134" s="170"/>
      <c r="D134" s="171"/>
      <c r="E134" s="171"/>
      <c r="F134" s="171"/>
      <c r="G134" s="171"/>
      <c r="H134" s="171"/>
      <c r="I134" s="172"/>
      <c r="J134" s="171"/>
      <c r="K134" s="171"/>
      <c r="L134" s="171"/>
      <c r="M134" s="171"/>
      <c r="N134" s="171"/>
      <c r="O134" s="171"/>
      <c r="P134" s="171"/>
      <c r="Q134" s="171"/>
    </row>
    <row r="135" spans="1:19">
      <c r="B135" s="170"/>
      <c r="D135" s="171"/>
      <c r="E135" s="171"/>
      <c r="F135" s="171"/>
      <c r="G135" s="171"/>
      <c r="H135" s="171"/>
      <c r="I135" s="172"/>
      <c r="J135" s="171"/>
      <c r="K135" s="171"/>
      <c r="L135" s="171"/>
      <c r="M135" s="171"/>
      <c r="N135" s="171"/>
      <c r="O135" s="171"/>
      <c r="P135" s="171"/>
      <c r="Q135" s="171"/>
    </row>
    <row r="136" spans="1:19">
      <c r="B136" s="170"/>
      <c r="D136" s="171"/>
      <c r="E136" s="171"/>
      <c r="F136" s="171"/>
      <c r="G136" s="171"/>
      <c r="H136" s="171"/>
      <c r="I136" s="172"/>
      <c r="J136" s="171"/>
      <c r="K136" s="171"/>
      <c r="L136" s="171"/>
      <c r="M136" s="171"/>
      <c r="N136" s="171"/>
      <c r="O136" s="171"/>
      <c r="P136" s="171"/>
      <c r="Q136" s="171"/>
    </row>
    <row r="137" spans="1:19">
      <c r="B137" s="170"/>
      <c r="D137" s="171"/>
      <c r="E137" s="171"/>
      <c r="F137" s="171"/>
      <c r="G137" s="171"/>
      <c r="H137" s="171"/>
      <c r="I137" s="172"/>
      <c r="J137" s="171"/>
      <c r="K137" s="171"/>
      <c r="L137" s="171"/>
      <c r="M137" s="171"/>
      <c r="N137" s="171"/>
      <c r="O137" s="171"/>
      <c r="P137" s="171"/>
      <c r="Q137" s="171"/>
    </row>
    <row r="138" spans="1:19">
      <c r="B138" s="170"/>
      <c r="D138" s="171"/>
      <c r="E138" s="171"/>
      <c r="F138" s="171"/>
      <c r="G138" s="171"/>
      <c r="H138" s="171"/>
      <c r="I138" s="172"/>
      <c r="J138" s="171"/>
      <c r="K138" s="171"/>
      <c r="L138" s="171"/>
      <c r="M138" s="171"/>
      <c r="N138" s="171"/>
      <c r="O138" s="171"/>
      <c r="P138" s="171"/>
      <c r="Q138" s="171"/>
    </row>
    <row r="139" spans="1:19">
      <c r="B139" s="170"/>
      <c r="D139" s="171"/>
      <c r="E139" s="171"/>
      <c r="F139" s="171"/>
      <c r="G139" s="171"/>
      <c r="H139" s="171"/>
      <c r="I139" s="172"/>
      <c r="J139" s="171"/>
      <c r="K139" s="171"/>
      <c r="L139" s="171"/>
      <c r="M139" s="171"/>
      <c r="N139" s="171"/>
      <c r="O139" s="171"/>
      <c r="P139" s="171"/>
      <c r="Q139" s="171"/>
    </row>
    <row r="140" spans="1:19">
      <c r="B140" s="170"/>
      <c r="D140" s="171"/>
      <c r="E140" s="171"/>
      <c r="F140" s="171"/>
      <c r="G140" s="171"/>
      <c r="H140" s="171"/>
      <c r="I140" s="172"/>
      <c r="J140" s="171"/>
      <c r="K140" s="171"/>
      <c r="L140" s="171"/>
      <c r="M140" s="171"/>
      <c r="N140" s="171"/>
      <c r="O140" s="171"/>
      <c r="P140" s="171"/>
      <c r="Q140" s="171"/>
    </row>
    <row r="141" spans="1:19">
      <c r="B141" s="170"/>
      <c r="D141" s="171"/>
      <c r="E141" s="171"/>
      <c r="F141" s="171"/>
      <c r="G141" s="171"/>
      <c r="H141" s="171"/>
      <c r="I141" s="172"/>
      <c r="J141" s="171"/>
      <c r="K141" s="171"/>
      <c r="L141" s="171"/>
      <c r="M141" s="171"/>
      <c r="N141" s="171"/>
      <c r="O141" s="171"/>
      <c r="P141" s="171"/>
      <c r="Q141" s="171"/>
    </row>
    <row r="142" spans="1:19">
      <c r="B142" s="170"/>
      <c r="D142" s="171"/>
      <c r="E142" s="171"/>
      <c r="F142" s="171"/>
      <c r="G142" s="171"/>
      <c r="H142" s="171"/>
      <c r="I142" s="172"/>
      <c r="J142" s="171"/>
      <c r="K142" s="171"/>
      <c r="L142" s="171"/>
      <c r="M142" s="171"/>
      <c r="N142" s="171"/>
      <c r="O142" s="171"/>
      <c r="P142" s="171"/>
      <c r="Q142" s="171"/>
    </row>
    <row r="143" spans="1:19">
      <c r="B143" s="170"/>
      <c r="D143" s="171"/>
      <c r="E143" s="171"/>
      <c r="F143" s="171"/>
      <c r="G143" s="171"/>
      <c r="H143" s="171"/>
      <c r="I143" s="172"/>
      <c r="J143" s="171"/>
      <c r="K143" s="171"/>
      <c r="L143" s="171"/>
      <c r="M143" s="171"/>
      <c r="N143" s="171"/>
      <c r="O143" s="171"/>
      <c r="P143" s="171"/>
      <c r="Q143" s="171"/>
    </row>
    <row r="144" spans="1:19">
      <c r="A144" s="175"/>
      <c r="B144" s="176"/>
      <c r="C144" s="177"/>
      <c r="D144" s="178"/>
      <c r="E144" s="178"/>
      <c r="F144" s="178"/>
      <c r="G144" s="178"/>
      <c r="H144" s="178"/>
      <c r="I144" s="179"/>
      <c r="J144" s="178"/>
      <c r="K144" s="178"/>
      <c r="L144" s="178"/>
      <c r="M144" s="178"/>
      <c r="N144" s="178"/>
      <c r="O144" s="178"/>
      <c r="P144" s="178"/>
      <c r="Q144" s="178"/>
      <c r="R144" s="180"/>
      <c r="S144" s="180"/>
    </row>
    <row r="145" spans="1:19">
      <c r="A145" s="175"/>
      <c r="B145" s="176"/>
      <c r="C145" s="177"/>
      <c r="D145" s="178"/>
      <c r="E145" s="178"/>
      <c r="F145" s="178"/>
      <c r="G145" s="178"/>
      <c r="H145" s="178"/>
      <c r="I145" s="179"/>
      <c r="J145" s="178"/>
      <c r="K145" s="178"/>
      <c r="L145" s="178"/>
      <c r="M145" s="178"/>
      <c r="N145" s="178"/>
      <c r="O145" s="178"/>
      <c r="P145" s="178"/>
      <c r="Q145" s="178"/>
      <c r="R145" s="180"/>
      <c r="S145" s="180"/>
    </row>
    <row r="146" spans="1:19">
      <c r="A146" s="175"/>
      <c r="B146" s="181"/>
      <c r="C146" s="177"/>
      <c r="D146" s="180"/>
      <c r="E146" s="180"/>
      <c r="F146" s="180"/>
      <c r="G146" s="180"/>
      <c r="H146" s="180"/>
      <c r="I146" s="182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</row>
    <row r="147" spans="1:19">
      <c r="A147" s="175"/>
      <c r="B147" s="181"/>
      <c r="C147" s="177"/>
      <c r="D147" s="180"/>
      <c r="E147" s="180"/>
      <c r="F147" s="180"/>
      <c r="G147" s="180"/>
      <c r="H147" s="180"/>
      <c r="I147" s="182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</row>
    <row r="148" spans="1:19">
      <c r="A148" s="175"/>
      <c r="B148" s="181"/>
      <c r="C148" s="177"/>
      <c r="D148" s="180"/>
      <c r="E148" s="180"/>
      <c r="F148" s="180"/>
      <c r="G148" s="180"/>
      <c r="H148" s="180"/>
      <c r="I148" s="182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</row>
    <row r="149" spans="1:19">
      <c r="A149" s="175"/>
      <c r="B149" s="181"/>
      <c r="C149" s="177"/>
      <c r="D149" s="180"/>
      <c r="E149" s="180"/>
      <c r="F149" s="180"/>
      <c r="G149" s="180"/>
      <c r="H149" s="180"/>
      <c r="I149" s="182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</row>
    <row r="150" spans="1:19">
      <c r="A150" s="175"/>
      <c r="B150" s="181"/>
      <c r="C150" s="177"/>
      <c r="D150" s="180"/>
      <c r="E150" s="180"/>
      <c r="F150" s="180"/>
      <c r="G150" s="180"/>
      <c r="H150" s="180"/>
      <c r="I150" s="182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</row>
    <row r="151" spans="1:19">
      <c r="A151" s="175"/>
      <c r="B151" s="181"/>
      <c r="C151" s="177"/>
      <c r="D151" s="180"/>
      <c r="E151" s="180"/>
      <c r="F151" s="180"/>
      <c r="G151" s="180"/>
      <c r="H151" s="180"/>
      <c r="I151" s="182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</row>
    <row r="152" spans="1:19">
      <c r="A152" s="175"/>
      <c r="B152" s="181"/>
      <c r="C152" s="177"/>
      <c r="D152" s="180"/>
      <c r="E152" s="180"/>
      <c r="F152" s="180"/>
      <c r="G152" s="180"/>
      <c r="H152" s="180"/>
      <c r="I152" s="182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</row>
    <row r="153" spans="1:19">
      <c r="A153" s="175"/>
      <c r="B153" s="181"/>
      <c r="C153" s="177"/>
      <c r="D153" s="180"/>
      <c r="E153" s="180"/>
      <c r="F153" s="180"/>
      <c r="G153" s="180"/>
      <c r="H153" s="180"/>
      <c r="I153" s="182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</row>
    <row r="154" spans="1:19">
      <c r="A154" s="175"/>
      <c r="B154" s="181"/>
      <c r="C154" s="177"/>
      <c r="D154" s="180"/>
      <c r="E154" s="180"/>
      <c r="F154" s="180"/>
      <c r="G154" s="180"/>
      <c r="H154" s="180"/>
      <c r="I154" s="182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</row>
    <row r="155" spans="1:19">
      <c r="A155" s="175"/>
      <c r="B155" s="181"/>
      <c r="C155" s="177"/>
      <c r="D155" s="180"/>
      <c r="E155" s="180"/>
      <c r="F155" s="180"/>
      <c r="G155" s="180"/>
      <c r="H155" s="180"/>
      <c r="I155" s="182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</row>
    <row r="156" spans="1:19">
      <c r="A156" s="175"/>
      <c r="B156" s="181"/>
      <c r="C156" s="177"/>
      <c r="D156" s="180"/>
      <c r="E156" s="180"/>
      <c r="F156" s="180"/>
      <c r="G156" s="180"/>
      <c r="H156" s="180"/>
      <c r="I156" s="182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</row>
    <row r="157" spans="1:19">
      <c r="A157" s="175"/>
      <c r="B157" s="181"/>
      <c r="C157" s="177"/>
      <c r="D157" s="180"/>
      <c r="E157" s="180"/>
      <c r="F157" s="180"/>
      <c r="G157" s="180"/>
      <c r="H157" s="180"/>
      <c r="I157" s="182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</row>
    <row r="158" spans="1:19">
      <c r="A158" s="175"/>
      <c r="B158" s="181"/>
      <c r="C158" s="177"/>
      <c r="D158" s="180"/>
      <c r="E158" s="180"/>
      <c r="F158" s="180"/>
      <c r="G158" s="180"/>
      <c r="H158" s="180"/>
      <c r="I158" s="182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</row>
    <row r="159" spans="1:19">
      <c r="A159" s="175"/>
      <c r="B159" s="181"/>
      <c r="C159" s="177"/>
      <c r="D159" s="180"/>
      <c r="E159" s="180"/>
      <c r="F159" s="180"/>
      <c r="G159" s="180"/>
      <c r="H159" s="180"/>
      <c r="I159" s="182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</row>
    <row r="160" spans="1:19">
      <c r="A160" s="175"/>
      <c r="B160" s="181"/>
      <c r="C160" s="177"/>
      <c r="D160" s="180"/>
      <c r="E160" s="180"/>
      <c r="F160" s="180"/>
      <c r="G160" s="180"/>
      <c r="H160" s="180"/>
      <c r="I160" s="182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</row>
    <row r="161" spans="1:19">
      <c r="A161" s="175"/>
      <c r="B161" s="181"/>
      <c r="C161" s="177"/>
      <c r="D161" s="180"/>
      <c r="E161" s="180"/>
      <c r="F161" s="180"/>
      <c r="G161" s="180"/>
      <c r="H161" s="180"/>
      <c r="I161" s="182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</row>
    <row r="162" spans="1:19">
      <c r="A162" s="175"/>
      <c r="B162" s="181"/>
      <c r="C162" s="177"/>
      <c r="D162" s="180"/>
      <c r="E162" s="180"/>
      <c r="F162" s="180"/>
      <c r="G162" s="180"/>
      <c r="H162" s="180"/>
      <c r="I162" s="182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</row>
    <row r="163" spans="1:19">
      <c r="A163" s="175"/>
      <c r="B163" s="181"/>
      <c r="C163" s="177"/>
      <c r="D163" s="180"/>
      <c r="E163" s="180"/>
      <c r="F163" s="180"/>
      <c r="G163" s="180"/>
      <c r="H163" s="180"/>
      <c r="I163" s="182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</row>
    <row r="164" spans="1:19">
      <c r="A164" s="175"/>
      <c r="B164" s="181"/>
      <c r="C164" s="177"/>
      <c r="D164" s="180"/>
      <c r="E164" s="180"/>
      <c r="F164" s="180"/>
      <c r="G164" s="180"/>
      <c r="H164" s="180"/>
      <c r="I164" s="182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</row>
    <row r="165" spans="1:19">
      <c r="A165" s="175"/>
      <c r="B165" s="181"/>
      <c r="C165" s="177"/>
      <c r="D165" s="180"/>
      <c r="E165" s="180"/>
      <c r="F165" s="180"/>
      <c r="G165" s="180"/>
      <c r="H165" s="180"/>
      <c r="I165" s="182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</row>
    <row r="166" spans="1:19">
      <c r="A166" s="175"/>
      <c r="B166" s="181"/>
      <c r="C166" s="177"/>
      <c r="D166" s="180"/>
      <c r="E166" s="180"/>
      <c r="F166" s="180"/>
      <c r="G166" s="180"/>
      <c r="H166" s="180"/>
      <c r="I166" s="182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</row>
    <row r="167" spans="1:19">
      <c r="A167" s="175"/>
      <c r="B167" s="181"/>
      <c r="C167" s="177"/>
      <c r="D167" s="180"/>
      <c r="E167" s="180"/>
      <c r="F167" s="180"/>
      <c r="G167" s="180"/>
      <c r="H167" s="180"/>
      <c r="I167" s="182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</row>
    <row r="168" spans="1:19">
      <c r="A168" s="175"/>
      <c r="B168" s="181"/>
      <c r="C168" s="177"/>
      <c r="D168" s="180"/>
      <c r="E168" s="180"/>
      <c r="F168" s="180"/>
      <c r="G168" s="180"/>
      <c r="H168" s="180"/>
      <c r="I168" s="182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</row>
    <row r="169" spans="1:19">
      <c r="A169" s="175"/>
      <c r="B169" s="181"/>
      <c r="C169" s="177"/>
      <c r="D169" s="180"/>
      <c r="E169" s="180"/>
      <c r="F169" s="180"/>
      <c r="G169" s="180"/>
      <c r="H169" s="180"/>
      <c r="I169" s="182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</row>
    <row r="170" spans="1:19">
      <c r="A170" s="175"/>
      <c r="B170" s="181"/>
      <c r="C170" s="177"/>
      <c r="D170" s="180"/>
      <c r="E170" s="180"/>
      <c r="F170" s="180"/>
      <c r="G170" s="180"/>
      <c r="H170" s="180"/>
      <c r="I170" s="182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</row>
    <row r="171" spans="1:19">
      <c r="A171" s="175"/>
      <c r="B171" s="181"/>
      <c r="C171" s="177"/>
      <c r="D171" s="180"/>
      <c r="E171" s="180"/>
      <c r="F171" s="180"/>
      <c r="G171" s="180"/>
      <c r="H171" s="180"/>
      <c r="I171" s="182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</row>
    <row r="172" spans="1:19">
      <c r="A172" s="175"/>
      <c r="B172" s="181"/>
      <c r="C172" s="177"/>
      <c r="D172" s="180"/>
      <c r="E172" s="180"/>
      <c r="F172" s="180"/>
      <c r="G172" s="180"/>
      <c r="H172" s="180"/>
      <c r="I172" s="182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</row>
    <row r="173" spans="1:19">
      <c r="A173" s="175"/>
      <c r="B173" s="181"/>
      <c r="C173" s="177"/>
      <c r="D173" s="180"/>
      <c r="E173" s="180"/>
      <c r="F173" s="180"/>
      <c r="G173" s="180"/>
      <c r="H173" s="180"/>
      <c r="I173" s="182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</row>
    <row r="174" spans="1:19">
      <c r="A174" s="175"/>
      <c r="B174" s="181"/>
      <c r="C174" s="177"/>
      <c r="D174" s="180"/>
      <c r="E174" s="180"/>
      <c r="F174" s="180"/>
      <c r="G174" s="180"/>
      <c r="H174" s="180"/>
      <c r="I174" s="182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</row>
    <row r="175" spans="1:19">
      <c r="A175" s="175"/>
      <c r="B175" s="181"/>
      <c r="C175" s="177"/>
      <c r="D175" s="180"/>
      <c r="E175" s="180"/>
      <c r="F175" s="180"/>
      <c r="G175" s="180"/>
      <c r="H175" s="180"/>
      <c r="I175" s="182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</row>
    <row r="176" spans="1:19">
      <c r="A176" s="175"/>
      <c r="B176" s="181"/>
      <c r="C176" s="177"/>
      <c r="D176" s="180"/>
      <c r="E176" s="180"/>
      <c r="F176" s="180"/>
      <c r="G176" s="180"/>
      <c r="H176" s="180"/>
      <c r="I176" s="182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</row>
    <row r="177" spans="1:19">
      <c r="A177" s="175"/>
      <c r="B177" s="181"/>
      <c r="C177" s="177"/>
      <c r="D177" s="180"/>
      <c r="E177" s="180"/>
      <c r="F177" s="180"/>
      <c r="G177" s="180"/>
      <c r="H177" s="180"/>
      <c r="I177" s="182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</row>
    <row r="178" spans="1:19">
      <c r="A178" s="175"/>
      <c r="B178" s="181"/>
      <c r="C178" s="177"/>
      <c r="D178" s="180"/>
      <c r="E178" s="180"/>
      <c r="F178" s="180"/>
      <c r="G178" s="180"/>
      <c r="H178" s="180"/>
      <c r="I178" s="182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</row>
    <row r="179" spans="1:19">
      <c r="A179" s="175"/>
      <c r="B179" s="181"/>
      <c r="C179" s="177"/>
      <c r="D179" s="180"/>
      <c r="E179" s="180"/>
      <c r="F179" s="180"/>
      <c r="G179" s="180"/>
      <c r="H179" s="180"/>
      <c r="I179" s="182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</row>
    <row r="180" spans="1:19">
      <c r="A180" s="175"/>
      <c r="B180" s="181"/>
      <c r="C180" s="177"/>
      <c r="D180" s="180"/>
      <c r="E180" s="180"/>
      <c r="F180" s="180"/>
      <c r="G180" s="180"/>
      <c r="H180" s="180"/>
      <c r="I180" s="182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</row>
    <row r="181" spans="1:19">
      <c r="A181" s="175"/>
      <c r="B181" s="181"/>
      <c r="C181" s="177"/>
      <c r="D181" s="180"/>
      <c r="E181" s="180"/>
      <c r="F181" s="180"/>
      <c r="G181" s="180"/>
      <c r="H181" s="180"/>
      <c r="I181" s="182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</row>
    <row r="182" spans="1:19">
      <c r="A182" s="175"/>
      <c r="B182" s="181"/>
      <c r="C182" s="177"/>
      <c r="D182" s="180"/>
      <c r="E182" s="180"/>
      <c r="F182" s="180"/>
      <c r="G182" s="180"/>
      <c r="H182" s="180"/>
      <c r="I182" s="182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</row>
    <row r="183" spans="1:19">
      <c r="A183" s="175"/>
      <c r="B183" s="181"/>
      <c r="C183" s="177"/>
      <c r="D183" s="180"/>
      <c r="E183" s="180"/>
      <c r="F183" s="180"/>
      <c r="G183" s="180"/>
      <c r="H183" s="180"/>
      <c r="I183" s="182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</row>
    <row r="184" spans="1:19">
      <c r="A184" s="175"/>
      <c r="B184" s="181"/>
      <c r="C184" s="177"/>
      <c r="D184" s="180"/>
      <c r="E184" s="180"/>
      <c r="F184" s="180"/>
      <c r="G184" s="180"/>
      <c r="H184" s="180"/>
      <c r="I184" s="182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</row>
    <row r="185" spans="1:19">
      <c r="A185" s="175"/>
      <c r="B185" s="181"/>
      <c r="C185" s="177"/>
      <c r="D185" s="180"/>
      <c r="E185" s="180"/>
      <c r="F185" s="180"/>
      <c r="G185" s="180"/>
      <c r="H185" s="180"/>
      <c r="I185" s="182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</row>
    <row r="186" spans="1:19">
      <c r="A186" s="175"/>
      <c r="B186" s="181"/>
      <c r="C186" s="177"/>
      <c r="D186" s="180"/>
      <c r="E186" s="180"/>
      <c r="F186" s="180"/>
      <c r="G186" s="180"/>
      <c r="H186" s="180"/>
      <c r="I186" s="182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</row>
    <row r="187" spans="1:19">
      <c r="A187" s="175"/>
      <c r="B187" s="181"/>
      <c r="C187" s="177"/>
      <c r="D187" s="180"/>
      <c r="E187" s="180"/>
      <c r="F187" s="180"/>
      <c r="G187" s="180"/>
      <c r="H187" s="180"/>
      <c r="I187" s="182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</row>
    <row r="188" spans="1:19">
      <c r="A188" s="175"/>
      <c r="B188" s="181"/>
      <c r="C188" s="177"/>
      <c r="D188" s="180"/>
      <c r="E188" s="180"/>
      <c r="F188" s="180"/>
      <c r="G188" s="180"/>
      <c r="H188" s="180"/>
      <c r="I188" s="182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</row>
    <row r="189" spans="1:19">
      <c r="A189" s="175"/>
      <c r="B189" s="181"/>
      <c r="C189" s="177"/>
      <c r="D189" s="180"/>
      <c r="E189" s="180"/>
      <c r="F189" s="180"/>
      <c r="G189" s="180"/>
      <c r="H189" s="180"/>
      <c r="I189" s="182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</row>
    <row r="190" spans="1:19">
      <c r="A190" s="175"/>
      <c r="B190" s="181"/>
      <c r="C190" s="177"/>
      <c r="D190" s="180"/>
      <c r="E190" s="180"/>
      <c r="F190" s="180"/>
      <c r="G190" s="180"/>
      <c r="H190" s="180"/>
      <c r="I190" s="182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</row>
    <row r="191" spans="1:19">
      <c r="A191" s="175"/>
      <c r="B191" s="181"/>
      <c r="C191" s="177"/>
      <c r="D191" s="180"/>
      <c r="E191" s="180"/>
      <c r="F191" s="180"/>
      <c r="G191" s="180"/>
      <c r="H191" s="180"/>
      <c r="I191" s="182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</row>
    <row r="192" spans="1:19">
      <c r="A192" s="175"/>
      <c r="B192" s="181"/>
      <c r="C192" s="177"/>
      <c r="D192" s="180"/>
      <c r="E192" s="180"/>
      <c r="F192" s="180"/>
      <c r="G192" s="180"/>
      <c r="H192" s="180"/>
      <c r="I192" s="182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</row>
    <row r="193" spans="1:19">
      <c r="A193" s="175"/>
      <c r="B193" s="181"/>
      <c r="C193" s="177"/>
      <c r="D193" s="180"/>
      <c r="E193" s="180"/>
      <c r="F193" s="180"/>
      <c r="G193" s="180"/>
      <c r="H193" s="180"/>
      <c r="I193" s="182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</row>
    <row r="194" spans="1:19">
      <c r="A194" s="175"/>
      <c r="B194" s="181"/>
      <c r="C194" s="177"/>
      <c r="D194" s="180"/>
      <c r="E194" s="180"/>
      <c r="F194" s="180"/>
      <c r="G194" s="180"/>
      <c r="H194" s="180"/>
      <c r="I194" s="182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</row>
    <row r="195" spans="1:19">
      <c r="A195" s="175"/>
      <c r="B195" s="181"/>
      <c r="C195" s="177"/>
      <c r="D195" s="180"/>
      <c r="E195" s="180"/>
      <c r="F195" s="180"/>
      <c r="G195" s="180"/>
      <c r="H195" s="180"/>
      <c r="I195" s="182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</row>
    <row r="196" spans="1:19">
      <c r="A196" s="175"/>
      <c r="B196" s="181"/>
      <c r="C196" s="177"/>
      <c r="D196" s="180"/>
      <c r="E196" s="180"/>
      <c r="F196" s="180"/>
      <c r="G196" s="180"/>
      <c r="H196" s="180"/>
      <c r="I196" s="182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</row>
    <row r="197" spans="1:19">
      <c r="A197" s="175"/>
      <c r="B197" s="181"/>
      <c r="C197" s="177"/>
      <c r="D197" s="180"/>
      <c r="E197" s="180"/>
      <c r="F197" s="180"/>
      <c r="G197" s="180"/>
      <c r="H197" s="180"/>
      <c r="I197" s="182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</row>
    <row r="198" spans="1:19">
      <c r="A198" s="175"/>
      <c r="B198" s="181"/>
      <c r="C198" s="177"/>
      <c r="D198" s="180"/>
      <c r="E198" s="180"/>
      <c r="F198" s="180"/>
      <c r="G198" s="180"/>
      <c r="H198" s="180"/>
      <c r="I198" s="182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</row>
    <row r="199" spans="1:19">
      <c r="A199" s="175"/>
      <c r="B199" s="181"/>
      <c r="C199" s="177"/>
      <c r="D199" s="180"/>
      <c r="E199" s="180"/>
      <c r="F199" s="180"/>
      <c r="G199" s="180"/>
      <c r="H199" s="180"/>
      <c r="I199" s="182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</row>
    <row r="200" spans="1:19">
      <c r="A200" s="175"/>
      <c r="B200" s="181"/>
      <c r="C200" s="177"/>
      <c r="D200" s="180"/>
      <c r="E200" s="180"/>
      <c r="F200" s="180"/>
      <c r="G200" s="180"/>
      <c r="H200" s="180"/>
      <c r="I200" s="182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</row>
    <row r="201" spans="1:19">
      <c r="A201" s="175"/>
      <c r="B201" s="181"/>
      <c r="C201" s="177"/>
      <c r="D201" s="180"/>
      <c r="E201" s="180"/>
      <c r="F201" s="180"/>
      <c r="G201" s="180"/>
      <c r="H201" s="180"/>
      <c r="I201" s="182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</row>
    <row r="202" spans="1:19">
      <c r="A202" s="175"/>
      <c r="B202" s="181"/>
      <c r="C202" s="177"/>
      <c r="D202" s="180"/>
      <c r="E202" s="180"/>
      <c r="F202" s="180"/>
      <c r="G202" s="180"/>
      <c r="H202" s="180"/>
      <c r="I202" s="182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</row>
    <row r="203" spans="1:19">
      <c r="A203" s="175"/>
      <c r="B203" s="181"/>
      <c r="C203" s="177"/>
      <c r="D203" s="180"/>
      <c r="E203" s="180"/>
      <c r="F203" s="180"/>
      <c r="G203" s="180"/>
      <c r="H203" s="180"/>
      <c r="I203" s="182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</row>
    <row r="204" spans="1:19">
      <c r="A204" s="175"/>
      <c r="B204" s="181"/>
      <c r="C204" s="177"/>
      <c r="D204" s="180"/>
      <c r="E204" s="180"/>
      <c r="F204" s="180"/>
      <c r="G204" s="180"/>
      <c r="H204" s="180"/>
      <c r="I204" s="182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</row>
    <row r="205" spans="1:19">
      <c r="A205" s="175"/>
      <c r="B205" s="181"/>
      <c r="C205" s="177"/>
      <c r="D205" s="180"/>
      <c r="E205" s="180"/>
      <c r="F205" s="180"/>
      <c r="G205" s="180"/>
      <c r="H205" s="180"/>
      <c r="I205" s="182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</row>
    <row r="206" spans="1:19">
      <c r="A206" s="175"/>
      <c r="B206" s="181"/>
      <c r="C206" s="177"/>
      <c r="D206" s="180"/>
      <c r="E206" s="180"/>
      <c r="F206" s="180"/>
      <c r="G206" s="180"/>
      <c r="H206" s="180"/>
      <c r="I206" s="182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</row>
    <row r="207" spans="1:19">
      <c r="A207" s="175"/>
      <c r="B207" s="181"/>
      <c r="C207" s="177"/>
      <c r="D207" s="180"/>
      <c r="E207" s="180"/>
      <c r="F207" s="180"/>
      <c r="G207" s="180"/>
      <c r="H207" s="180"/>
      <c r="I207" s="182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</row>
    <row r="208" spans="1:19">
      <c r="A208" s="175"/>
      <c r="B208" s="181"/>
      <c r="C208" s="177"/>
      <c r="D208" s="180"/>
      <c r="E208" s="180"/>
      <c r="F208" s="180"/>
      <c r="G208" s="180"/>
      <c r="H208" s="180"/>
      <c r="I208" s="182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</row>
    <row r="209" spans="1:19">
      <c r="A209" s="175"/>
      <c r="B209" s="181"/>
      <c r="C209" s="177"/>
      <c r="D209" s="180"/>
      <c r="E209" s="180"/>
      <c r="F209" s="180"/>
      <c r="G209" s="180"/>
      <c r="H209" s="180"/>
      <c r="I209" s="182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</row>
    <row r="210" spans="1:19">
      <c r="A210" s="175"/>
      <c r="B210" s="181"/>
      <c r="C210" s="177"/>
      <c r="D210" s="180"/>
      <c r="E210" s="180"/>
      <c r="F210" s="180"/>
      <c r="G210" s="180"/>
      <c r="H210" s="180"/>
      <c r="I210" s="182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</row>
    <row r="211" spans="1:19">
      <c r="A211" s="175"/>
      <c r="B211" s="181"/>
      <c r="C211" s="177"/>
      <c r="D211" s="180"/>
      <c r="E211" s="180"/>
      <c r="F211" s="180"/>
      <c r="G211" s="180"/>
      <c r="H211" s="180"/>
      <c r="I211" s="182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</row>
    <row r="212" spans="1:19">
      <c r="A212" s="175"/>
      <c r="B212" s="181"/>
      <c r="C212" s="177"/>
      <c r="D212" s="180"/>
      <c r="E212" s="180"/>
      <c r="F212" s="180"/>
      <c r="G212" s="180"/>
      <c r="H212" s="180"/>
      <c r="I212" s="182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</row>
    <row r="213" spans="1:19">
      <c r="A213" s="175"/>
      <c r="B213" s="181"/>
      <c r="C213" s="177"/>
      <c r="D213" s="180"/>
      <c r="E213" s="180"/>
      <c r="F213" s="180"/>
      <c r="G213" s="180"/>
      <c r="H213" s="180"/>
      <c r="I213" s="182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</row>
    <row r="214" spans="1:19">
      <c r="A214" s="175"/>
      <c r="B214" s="181"/>
      <c r="C214" s="177"/>
      <c r="D214" s="180"/>
      <c r="E214" s="180"/>
      <c r="F214" s="180"/>
      <c r="G214" s="180"/>
      <c r="H214" s="180"/>
      <c r="I214" s="182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</row>
    <row r="215" spans="1:19">
      <c r="A215" s="175"/>
      <c r="B215" s="181"/>
      <c r="C215" s="177"/>
      <c r="D215" s="180"/>
      <c r="E215" s="180"/>
      <c r="F215" s="180"/>
      <c r="G215" s="180"/>
      <c r="H215" s="180"/>
      <c r="I215" s="182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</row>
    <row r="216" spans="1:19">
      <c r="A216" s="175"/>
      <c r="B216" s="181"/>
      <c r="C216" s="177"/>
      <c r="D216" s="180"/>
      <c r="E216" s="180"/>
      <c r="F216" s="180"/>
      <c r="G216" s="180"/>
      <c r="H216" s="180"/>
      <c r="I216" s="182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</row>
    <row r="217" spans="1:19">
      <c r="A217" s="175"/>
      <c r="B217" s="181"/>
      <c r="C217" s="177"/>
      <c r="D217" s="180"/>
      <c r="E217" s="180"/>
      <c r="F217" s="180"/>
      <c r="G217" s="180"/>
      <c r="H217" s="180"/>
      <c r="I217" s="182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</row>
    <row r="218" spans="1:19">
      <c r="A218" s="175"/>
      <c r="B218" s="181"/>
      <c r="C218" s="177"/>
      <c r="D218" s="180"/>
      <c r="E218" s="180"/>
      <c r="F218" s="180"/>
      <c r="G218" s="180"/>
      <c r="H218" s="180"/>
      <c r="I218" s="182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</row>
    <row r="219" spans="1:19">
      <c r="A219" s="175"/>
      <c r="B219" s="181"/>
      <c r="C219" s="177"/>
      <c r="D219" s="180"/>
      <c r="E219" s="180"/>
      <c r="F219" s="180"/>
      <c r="G219" s="180"/>
      <c r="H219" s="180"/>
      <c r="I219" s="182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</row>
    <row r="220" spans="1:19">
      <c r="A220" s="175"/>
      <c r="B220" s="181"/>
      <c r="C220" s="177"/>
      <c r="D220" s="180"/>
      <c r="E220" s="180"/>
      <c r="F220" s="180"/>
      <c r="G220" s="180"/>
      <c r="H220" s="180"/>
      <c r="I220" s="182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</row>
    <row r="221" spans="1:19">
      <c r="A221" s="175"/>
      <c r="B221" s="181"/>
      <c r="C221" s="177"/>
      <c r="D221" s="180"/>
      <c r="E221" s="180"/>
      <c r="F221" s="180"/>
      <c r="G221" s="180"/>
      <c r="H221" s="180"/>
      <c r="I221" s="182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</row>
    <row r="222" spans="1:19">
      <c r="A222" s="175"/>
      <c r="B222" s="181"/>
      <c r="C222" s="177"/>
      <c r="D222" s="180"/>
      <c r="E222" s="180"/>
      <c r="F222" s="180"/>
      <c r="G222" s="180"/>
      <c r="H222" s="180"/>
      <c r="I222" s="182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</row>
    <row r="223" spans="1:19">
      <c r="A223" s="175"/>
      <c r="B223" s="181"/>
      <c r="C223" s="177"/>
      <c r="D223" s="180"/>
      <c r="E223" s="180"/>
      <c r="F223" s="180"/>
      <c r="G223" s="180"/>
      <c r="H223" s="180"/>
      <c r="I223" s="182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</row>
    <row r="224" spans="1:19">
      <c r="A224" s="175"/>
      <c r="B224" s="181"/>
      <c r="C224" s="177"/>
      <c r="D224" s="180"/>
      <c r="E224" s="180"/>
      <c r="F224" s="180"/>
      <c r="G224" s="180"/>
      <c r="H224" s="180"/>
      <c r="I224" s="182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</row>
    <row r="225" spans="1:19">
      <c r="A225" s="175"/>
      <c r="B225" s="181"/>
      <c r="C225" s="177"/>
      <c r="D225" s="180"/>
      <c r="E225" s="180"/>
      <c r="F225" s="180"/>
      <c r="G225" s="180"/>
      <c r="H225" s="180"/>
      <c r="I225" s="182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</row>
    <row r="226" spans="1:19">
      <c r="A226" s="175"/>
      <c r="B226" s="181"/>
      <c r="C226" s="177"/>
      <c r="D226" s="180"/>
      <c r="E226" s="180"/>
      <c r="F226" s="180"/>
      <c r="G226" s="180"/>
      <c r="H226" s="180"/>
      <c r="I226" s="182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</row>
    <row r="227" spans="1:19">
      <c r="A227" s="175"/>
      <c r="B227" s="181"/>
      <c r="C227" s="177"/>
      <c r="D227" s="180"/>
      <c r="E227" s="180"/>
      <c r="F227" s="180"/>
      <c r="G227" s="180"/>
      <c r="H227" s="180"/>
      <c r="I227" s="182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</row>
    <row r="228" spans="1:19">
      <c r="A228" s="175"/>
      <c r="B228" s="181"/>
      <c r="C228" s="177"/>
      <c r="D228" s="180"/>
      <c r="E228" s="180"/>
      <c r="F228" s="180"/>
      <c r="G228" s="180"/>
      <c r="H228" s="180"/>
      <c r="I228" s="182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</row>
    <row r="229" spans="1:19">
      <c r="A229" s="175"/>
      <c r="B229" s="181"/>
      <c r="C229" s="177"/>
      <c r="D229" s="180"/>
      <c r="E229" s="180"/>
      <c r="F229" s="180"/>
      <c r="G229" s="180"/>
      <c r="H229" s="180"/>
      <c r="I229" s="182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</row>
    <row r="230" spans="1:19">
      <c r="A230" s="175"/>
      <c r="B230" s="181"/>
      <c r="C230" s="177"/>
      <c r="D230" s="180"/>
      <c r="E230" s="180"/>
      <c r="F230" s="180"/>
      <c r="G230" s="180"/>
      <c r="H230" s="180"/>
      <c r="I230" s="182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</row>
    <row r="231" spans="1:19">
      <c r="A231" s="175"/>
      <c r="B231" s="181"/>
      <c r="C231" s="177"/>
      <c r="D231" s="180"/>
      <c r="E231" s="180"/>
      <c r="F231" s="180"/>
      <c r="G231" s="180"/>
      <c r="H231" s="180"/>
      <c r="I231" s="182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</row>
  </sheetData>
  <mergeCells count="16">
    <mergeCell ref="A1:S1"/>
    <mergeCell ref="A111:D111"/>
    <mergeCell ref="Q7:Q8"/>
    <mergeCell ref="Q5:S5"/>
    <mergeCell ref="R7:S7"/>
    <mergeCell ref="D5:D8"/>
    <mergeCell ref="M6:P6"/>
    <mergeCell ref="N7:P7"/>
    <mergeCell ref="A5:A8"/>
    <mergeCell ref="C5:C8"/>
    <mergeCell ref="B5:B8"/>
    <mergeCell ref="E5:E8"/>
    <mergeCell ref="F5:F8"/>
    <mergeCell ref="G5:P5"/>
    <mergeCell ref="H7:L7"/>
    <mergeCell ref="G6:L6"/>
  </mergeCells>
  <phoneticPr fontId="2" type="noConversion"/>
  <printOptions horizontalCentered="1"/>
  <pageMargins left="0.5" right="0.21" top="0.97" bottom="0.59055118110236227" header="0.51181102362204722" footer="0.51181102362204722"/>
  <pageSetup paperSize="9" scale="65" orientation="landscape" horizontalDpi="300" verticalDpi="300" r:id="rId1"/>
  <headerFooter alignWithMargins="0">
    <oddHeader xml:space="preserve">&amp;C&amp;P&amp;R&amp;"Times New Roman,Normalny"&amp;18Tabela nr 1 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Your User Name</cp:lastModifiedBy>
  <cp:lastPrinted>2013-11-07T08:11:26Z</cp:lastPrinted>
  <dcterms:created xsi:type="dcterms:W3CDTF">2013-11-04T08:17:25Z</dcterms:created>
  <dcterms:modified xsi:type="dcterms:W3CDTF">2013-12-13T10:08:37Z</dcterms:modified>
</cp:coreProperties>
</file>