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<sst xmlns="http://schemas.openxmlformats.org/spreadsheetml/2006/main" count="297" uniqueCount="162">
  <si>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Tabela nr 2</t>
  </si>
  <si>
    <t xml:space="preserve">WYDATKI BUDŻETU GMINY </t>
  </si>
  <si>
    <t>Dział</t>
  </si>
  <si>
    <t xml:space="preserve">Rozdział </t>
  </si>
  <si>
    <t>Wyszczególnienie</t>
  </si>
  <si>
    <t>Plan po zmianach             na 2010 r.</t>
  </si>
  <si>
    <t>%  wyk. planu</t>
  </si>
  <si>
    <t>010</t>
  </si>
  <si>
    <t>ROLNICTWO I ŁOWIECTWO</t>
  </si>
  <si>
    <t>01009</t>
  </si>
  <si>
    <t>Spółki wodne</t>
  </si>
  <si>
    <t>Dotacje na zadania bieżące</t>
  </si>
  <si>
    <t>01030</t>
  </si>
  <si>
    <t>Izby rolnicze</t>
  </si>
  <si>
    <t>Zadania statutowe</t>
  </si>
  <si>
    <t>01095</t>
  </si>
  <si>
    <t>Pozostała działalność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</si>
  <si>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</si>
  <si>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</si>
  <si>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</si>
  <si>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</si>
  <si>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</si>
  <si>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</si>
  <si>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</si>
  <si>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Lokalny transport zbiorowy</t>
  </si>
  <si>
    <t>60014</t>
  </si>
  <si>
    <t>Drogi publiczne powiatowe</t>
  </si>
  <si>
    <t>60016</t>
  </si>
  <si>
    <t>Drogi publiczne gminne</t>
  </si>
  <si>
    <t>Inwestycje i zakupy inwestycyjne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</si>
  <si>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</si>
  <si>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</si>
  <si>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</si>
  <si>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</si>
  <si>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</si>
  <si>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</si>
  <si>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</si>
  <si>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</si>
  <si>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71095</t>
  </si>
  <si>
    <t>750</t>
  </si>
  <si>
    <t>ADMINISTRACJA PUBLICZNA</t>
  </si>
  <si>
    <t>75011</t>
  </si>
  <si>
    <t>Urzędy wojewódzkie</t>
  </si>
  <si>
    <t>75022</t>
  </si>
  <si>
    <t>Rady gmin</t>
  </si>
  <si>
    <t>Świadczenia na rzecz osób fizycznych</t>
  </si>
  <si>
    <t>75023</t>
  </si>
  <si>
    <t>Urzędy gmin</t>
  </si>
  <si>
    <t>75075</t>
  </si>
  <si>
    <t>Promocja jednostek samorządu terytorialnego</t>
  </si>
  <si>
    <t>75095</t>
  </si>
  <si>
    <t>Pozostała działaność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</si>
  <si>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</si>
  <si>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</si>
  <si>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</si>
  <si>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</si>
  <si>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</si>
  <si>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</si>
  <si>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754</t>
  </si>
  <si>
    <t>BEZPIECZEŃSTWO PUBLICZNE I OCHRONA PRZECIWPOŻAROWA</t>
  </si>
  <si>
    <t>75411</t>
  </si>
  <si>
    <t>Komendy powiatowe Państwowej Straży Pożarnej</t>
  </si>
  <si>
    <t>75412</t>
  </si>
  <si>
    <t>Ochotnicze straże pożarne</t>
  </si>
  <si>
    <t>75414</t>
  </si>
  <si>
    <t>Obrona cywilna</t>
  </si>
  <si>
    <t>75421</t>
  </si>
  <si>
    <t>Zarządzanie kryzysowe</t>
  </si>
  <si>
    <t>75478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</si>
  <si>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</si>
  <si>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</si>
  <si>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</si>
  <si>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</si>
  <si>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</si>
  <si>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</si>
  <si>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</si>
  <si>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</si>
  <si>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</si>
  <si>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</si>
  <si>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75814</t>
  </si>
  <si>
    <t>Różne rozliczenia finansowe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</si>
  <si>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</si>
  <si>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</si>
  <si>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</si>
  <si>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</si>
  <si>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</si>
  <si>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</si>
  <si>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</si>
  <si>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</si>
  <si>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</si>
  <si>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</si>
  <si>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 xml:space="preserve">80113 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</si>
  <si>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</si>
  <si>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</si>
  <si>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</si>
  <si>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</si>
  <si>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</si>
  <si>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</si>
  <si>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</si>
  <si>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</si>
  <si>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</si>
  <si>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</si>
  <si>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</si>
  <si>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POMOC SPOŁECZNA</t>
  </si>
  <si>
    <t>85212</t>
  </si>
  <si>
    <t xml:space="preserve">Świadczenia rodzinne, świadczenie z funduszu alimentacyjnego oraz składki na ubezpieczenia emerytalne i rentowe z ubezpieczenia społecznego </t>
  </si>
  <si>
    <t>85213</t>
  </si>
  <si>
    <t>Składki na ubezpieczenie zdrowotne opłacane za osoby pobierające niektóre śiadczenia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</si>
  <si>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</si>
  <si>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</si>
  <si>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85215</t>
  </si>
  <si>
    <t>Dodatki mieszkaniowe</t>
  </si>
  <si>
    <t>85216</t>
  </si>
  <si>
    <t xml:space="preserve">Zasiłki stałe </t>
  </si>
  <si>
    <t>85219</t>
  </si>
  <si>
    <t>Ośrodki pomocy społecznej</t>
  </si>
  <si>
    <t>85228</t>
  </si>
  <si>
    <t>Usługi opiekuńcze i specjalistyvzne usługi opiekuńcze</t>
  </si>
  <si>
    <t>85295</t>
  </si>
  <si>
    <t>Wydatki z udziałem środków unijnych</t>
  </si>
  <si>
    <t>854</t>
  </si>
  <si>
    <t>EDUKACYJNA OPIEKA WYCHOWAWCZA</t>
  </si>
  <si>
    <t>85401</t>
  </si>
  <si>
    <t>Świetlice szkolne</t>
  </si>
  <si>
    <t>85415</t>
  </si>
  <si>
    <t>Pomoc materialna dla uczniów</t>
  </si>
  <si>
    <t>85495</t>
  </si>
  <si>
    <t>900</t>
  </si>
  <si>
    <t>GOSPODARKA KOMUNALNA I OCHRONA ŚRODOWISKA</t>
  </si>
  <si>
    <t>90001</t>
  </si>
  <si>
    <t>Gospodarka ściekowa i ochrona wód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</si>
  <si>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</si>
  <si>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</si>
  <si>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</si>
  <si>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</si>
  <si>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</si>
  <si>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</si>
  <si>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</si>
  <si>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</si>
  <si>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</si>
  <si>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92605</t>
  </si>
  <si>
    <t>OGÓŁEM WYDATKI</t>
  </si>
  <si>
    <t xml:space="preserve">                                     w tym:</t>
  </si>
  <si>
    <t>WYDATKI BIEŻĄCE</t>
  </si>
  <si>
    <t>Obsługa długu</t>
  </si>
  <si>
    <t>Wynagrodzenia i składki od nich naliczane</t>
  </si>
  <si>
    <t>WYDATKI MAJĄTKOWE</t>
  </si>
  <si>
    <t>na dzień 31 grudnia 2010 r.</t>
  </si>
  <si>
    <t>75109</t>
  </si>
  <si>
    <t>Wybory do rad gmin, rad powiatów i sejmików województw, wybory wójtów, burmistrzów i prezydentów miast oraz referenda gminne, powiatowe i wojewódzkie</t>
  </si>
  <si>
    <t>80106</t>
  </si>
  <si>
    <t>Inne formy wychowania przedszkolnego</t>
  </si>
  <si>
    <t>90019</t>
  </si>
  <si>
    <t>Wpływy i wydatki związane z gromadzeniem środków z opłat i kar za korzystanie ze środowiska</t>
  </si>
  <si>
    <t>RAZEM WYDATKI BIEŻĄCE</t>
  </si>
  <si>
    <t>w tym: z udziałem środków unijnych</t>
  </si>
  <si>
    <t>RAZEM WYDATKI MAJĄTKOWE</t>
  </si>
  <si>
    <t>75056</t>
  </si>
  <si>
    <t>Spis powszechny i inne</t>
  </si>
  <si>
    <t>Usuwanie skutków klęsk żywiołowych</t>
  </si>
  <si>
    <t>Zadania w zakresie kultury fizycznej i sportu</t>
  </si>
  <si>
    <t>Wykonanie              na dzień 31.12.2010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</si>
</sst>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00"/>
    <numFmt numFmtId="167" formatCode="0.00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33" borderId="10" xfId="52" applyNumberFormat="1" applyFont="1" applyFill="1" applyBorder="1" applyAlignment="1">
      <alignment vertical="center" wrapText="1"/>
      <protection/>
    </xf>
    <xf numFmtId="4" fontId="7" fillId="0" borderId="12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 wrapText="1"/>
    </xf>
    <xf numFmtId="4" fontId="5" fillId="0" borderId="16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vertical="center"/>
    </xf>
    <xf numFmtId="2" fontId="5" fillId="0" borderId="20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2" fontId="5" fillId="0" borderId="22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9" fontId="5" fillId="33" borderId="16" xfId="52" applyNumberFormat="1" applyFont="1" applyFill="1" applyBorder="1" applyAlignment="1">
      <alignment vertical="center" wrapText="1"/>
      <protection/>
    </xf>
    <xf numFmtId="49" fontId="7" fillId="0" borderId="10" xfId="0" applyNumberFormat="1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 wrapText="1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 wrapText="1"/>
    </xf>
    <xf numFmtId="49" fontId="5" fillId="33" borderId="13" xfId="52" applyNumberFormat="1" applyFont="1" applyFill="1" applyBorder="1" applyAlignment="1">
      <alignment vertical="center" wrapText="1"/>
      <protection/>
    </xf>
    <xf numFmtId="49" fontId="5" fillId="33" borderId="22" xfId="0" applyNumberFormat="1" applyFont="1" applyFill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 wrapText="1"/>
    </xf>
    <xf numFmtId="4" fontId="5" fillId="0" borderId="29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49" fontId="5" fillId="0" borderId="20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" fontId="5" fillId="0" borderId="30" xfId="0" applyNumberFormat="1" applyFont="1" applyBorder="1" applyAlignment="1">
      <alignment vertical="center"/>
    </xf>
    <xf numFmtId="49" fontId="5" fillId="33" borderId="31" xfId="52" applyNumberFormat="1" applyFont="1" applyFill="1" applyBorder="1" applyAlignment="1">
      <alignment vertical="center" wrapText="1"/>
      <protection/>
    </xf>
    <xf numFmtId="49" fontId="5" fillId="0" borderId="30" xfId="0" applyNumberFormat="1" applyFont="1" applyBorder="1" applyAlignment="1">
      <alignment vertical="center" wrapText="1"/>
    </xf>
    <xf numFmtId="49" fontId="5" fillId="0" borderId="28" xfId="0" applyNumberFormat="1" applyFont="1" applyBorder="1" applyAlignment="1">
      <alignment horizontal="center" vertical="center"/>
    </xf>
    <xf numFmtId="4" fontId="5" fillId="33" borderId="30" xfId="0" applyNumberFormat="1" applyFont="1" applyFill="1" applyBorder="1" applyAlignment="1">
      <alignment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vertical="center"/>
    </xf>
    <xf numFmtId="49" fontId="5" fillId="0" borderId="28" xfId="0" applyNumberFormat="1" applyFont="1" applyBorder="1" applyAlignment="1">
      <alignment vertical="center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33" borderId="30" xfId="0" applyNumberFormat="1" applyFont="1" applyFill="1" applyBorder="1" applyAlignment="1">
      <alignment horizontal="left" vertical="center" wrapText="1"/>
    </xf>
    <xf numFmtId="4" fontId="5" fillId="0" borderId="34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 wrapText="1"/>
    </xf>
    <xf numFmtId="2" fontId="5" fillId="0" borderId="2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36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zoomScalePageLayoutView="0" workbookViewId="0" topLeftCell="A208">
      <selection activeCell="A5" sqref="A5:F213"/>
    </sheetView>
  </sheetViews>
  <sheetFormatPr defaultColWidth="9.140625" defaultRowHeight="12.75"/>
  <cols>
    <col min="1" max="1" width="6.8515625" style="66" customWidth="1"/>
    <col min="2" max="2" width="9.140625" style="66" customWidth="1"/>
    <col min="3" max="3" width="46.00390625" style="67" customWidth="1"/>
    <col min="4" max="4" width="15.00390625" style="0" customWidth="1"/>
    <col min="5" max="5" width="14.421875" style="0" customWidth="1"/>
    <col min="6" max="6" width="9.421875" style="0" bestFit="1" customWidth="1"/>
  </cols>
  <sheetData>
    <row r="1" spans="1:6" s="3" customFormat="1" ht="18" customHeight="1">
      <c r="A1" s="1"/>
      <c r="B1" s="1"/>
      <c r="C1" s="2"/>
      <c r="E1" s="86" t="s">
        <v>0</v>
      </c>
      <c r="F1" s="86"/>
    </row>
    <row r="2" spans="1:6" s="3" customFormat="1" ht="22.5" customHeight="1">
      <c r="A2" s="87" t="s">
        <v>1</v>
      </c>
      <c r="B2" s="87"/>
      <c r="C2" s="87"/>
      <c r="D2" s="87"/>
      <c r="E2" s="87"/>
      <c r="F2" s="87"/>
    </row>
    <row r="3" spans="1:6" s="3" customFormat="1" ht="19.5" customHeight="1">
      <c r="A3" s="87" t="s">
        <v>147</v>
      </c>
      <c r="B3" s="87"/>
      <c r="C3" s="87"/>
      <c r="D3" s="87"/>
      <c r="E3" s="87"/>
      <c r="F3" s="87"/>
    </row>
    <row r="4" spans="1:3" s="3" customFormat="1" ht="10.5" customHeight="1">
      <c r="A4" s="1"/>
      <c r="B4" s="1"/>
      <c r="C4" s="2"/>
    </row>
    <row r="5" spans="1:6" s="6" customFormat="1" ht="51.75" customHeight="1">
      <c r="A5" s="4" t="s">
        <v>2</v>
      </c>
      <c r="B5" s="4" t="s">
        <v>3</v>
      </c>
      <c r="C5" s="4" t="s">
        <v>4</v>
      </c>
      <c r="D5" s="5" t="s">
        <v>5</v>
      </c>
      <c r="E5" s="5" t="s">
        <v>161</v>
      </c>
      <c r="F5" s="5" t="s">
        <v>6</v>
      </c>
    </row>
    <row r="6" spans="1:6" s="6" customFormat="1" ht="18.75" customHeight="1">
      <c r="A6" s="94" t="s">
        <v>143</v>
      </c>
      <c r="B6" s="95"/>
      <c r="C6" s="95"/>
      <c r="D6" s="95"/>
      <c r="E6" s="95"/>
      <c r="F6" s="96"/>
    </row>
    <row r="7" spans="1:6" s="13" customFormat="1" ht="21.75" customHeight="1">
      <c r="A7" s="7" t="s">
        <v>7</v>
      </c>
      <c r="B7" s="8"/>
      <c r="C7" s="9" t="s">
        <v>8</v>
      </c>
      <c r="D7" s="10">
        <f>D8+D10+D12</f>
        <v>469786.38999999996</v>
      </c>
      <c r="E7" s="11">
        <f>E8+E10+E12</f>
        <v>464768.88999999996</v>
      </c>
      <c r="F7" s="12">
        <f aca="true" t="shared" si="0" ref="F7:F24">E7/D7*100</f>
        <v>98.93196139632738</v>
      </c>
    </row>
    <row r="8" spans="1:6" s="3" customFormat="1" ht="21.75" customHeight="1">
      <c r="A8" s="14"/>
      <c r="B8" s="15" t="s">
        <v>9</v>
      </c>
      <c r="C8" s="16" t="s">
        <v>10</v>
      </c>
      <c r="D8" s="17">
        <v>50000</v>
      </c>
      <c r="E8" s="18">
        <v>45000</v>
      </c>
      <c r="F8" s="19">
        <f t="shared" si="0"/>
        <v>90</v>
      </c>
    </row>
    <row r="9" spans="1:6" s="3" customFormat="1" ht="21.75" customHeight="1">
      <c r="A9" s="14"/>
      <c r="B9" s="15"/>
      <c r="C9" s="16" t="s">
        <v>11</v>
      </c>
      <c r="D9" s="17">
        <v>50000</v>
      </c>
      <c r="E9" s="18">
        <v>45000</v>
      </c>
      <c r="F9" s="19">
        <f t="shared" si="0"/>
        <v>90</v>
      </c>
    </row>
    <row r="10" spans="1:6" s="3" customFormat="1" ht="21.75" customHeight="1">
      <c r="A10" s="14"/>
      <c r="B10" s="15" t="s">
        <v>12</v>
      </c>
      <c r="C10" s="16" t="s">
        <v>13</v>
      </c>
      <c r="D10" s="18">
        <f>D11</f>
        <v>13000</v>
      </c>
      <c r="E10" s="17">
        <f>E11</f>
        <v>12982.5</v>
      </c>
      <c r="F10" s="19">
        <f t="shared" si="0"/>
        <v>99.86538461538461</v>
      </c>
    </row>
    <row r="11" spans="1:6" s="3" customFormat="1" ht="21.75" customHeight="1">
      <c r="A11" s="14"/>
      <c r="B11" s="15"/>
      <c r="C11" s="16" t="s">
        <v>14</v>
      </c>
      <c r="D11" s="17">
        <v>13000</v>
      </c>
      <c r="E11" s="18">
        <v>12982.5</v>
      </c>
      <c r="F11" s="19">
        <f t="shared" si="0"/>
        <v>99.86538461538461</v>
      </c>
    </row>
    <row r="12" spans="1:6" s="3" customFormat="1" ht="21.75" customHeight="1">
      <c r="A12" s="22"/>
      <c r="B12" s="23" t="s">
        <v>15</v>
      </c>
      <c r="C12" s="24" t="s">
        <v>16</v>
      </c>
      <c r="D12" s="17">
        <f>SUM(D13:D14)</f>
        <v>406786.38999999996</v>
      </c>
      <c r="E12" s="25">
        <f>SUM(E13:E14)</f>
        <v>406786.38999999996</v>
      </c>
      <c r="F12" s="26">
        <f t="shared" si="0"/>
        <v>100</v>
      </c>
    </row>
    <row r="13" spans="1:6" s="3" customFormat="1" ht="21.75" customHeight="1">
      <c r="A13" s="14"/>
      <c r="B13" s="15"/>
      <c r="C13" s="16" t="s">
        <v>145</v>
      </c>
      <c r="D13" s="17">
        <v>7472.47</v>
      </c>
      <c r="E13" s="18">
        <v>7472.47</v>
      </c>
      <c r="F13" s="19">
        <f t="shared" si="0"/>
        <v>100</v>
      </c>
    </row>
    <row r="14" spans="1:6" s="3" customFormat="1" ht="21.75" customHeight="1">
      <c r="A14" s="14"/>
      <c r="B14" s="27"/>
      <c r="C14" s="16" t="s">
        <v>14</v>
      </c>
      <c r="D14" s="28">
        <v>399313.92</v>
      </c>
      <c r="E14" s="29">
        <v>399313.92</v>
      </c>
      <c r="F14" s="19">
        <f t="shared" si="0"/>
        <v>100</v>
      </c>
    </row>
    <row r="15" spans="1:6" s="3" customFormat="1" ht="36.75" customHeight="1">
      <c r="A15" s="7" t="s">
        <v>17</v>
      </c>
      <c r="B15" s="8"/>
      <c r="C15" s="37" t="s">
        <v>18</v>
      </c>
      <c r="D15" s="11">
        <f>D16</f>
        <v>156250</v>
      </c>
      <c r="E15" s="10">
        <f>E16</f>
        <v>133318.75</v>
      </c>
      <c r="F15" s="12">
        <f t="shared" si="0"/>
        <v>85.324</v>
      </c>
    </row>
    <row r="16" spans="1:6" s="3" customFormat="1" ht="21.75" customHeight="1">
      <c r="A16" s="14"/>
      <c r="B16" s="15" t="s">
        <v>19</v>
      </c>
      <c r="C16" s="38" t="s">
        <v>20</v>
      </c>
      <c r="D16" s="17">
        <f>SUM(D17:D18)</f>
        <v>156250</v>
      </c>
      <c r="E16" s="18">
        <f>SUM(E17:E18)</f>
        <v>133318.75</v>
      </c>
      <c r="F16" s="19">
        <f t="shared" si="0"/>
        <v>85.324</v>
      </c>
    </row>
    <row r="17" spans="1:6" s="3" customFormat="1" ht="21.75" customHeight="1">
      <c r="A17" s="14"/>
      <c r="B17" s="15"/>
      <c r="C17" s="16" t="s">
        <v>145</v>
      </c>
      <c r="D17" s="17">
        <v>17250</v>
      </c>
      <c r="E17" s="18">
        <v>16023.39</v>
      </c>
      <c r="F17" s="19">
        <f t="shared" si="0"/>
        <v>92.88921739130434</v>
      </c>
    </row>
    <row r="18" spans="1:6" s="3" customFormat="1" ht="21.75" customHeight="1">
      <c r="A18" s="14"/>
      <c r="B18" s="23"/>
      <c r="C18" s="24" t="s">
        <v>14</v>
      </c>
      <c r="D18" s="21">
        <v>139000</v>
      </c>
      <c r="E18" s="25">
        <v>117295.36</v>
      </c>
      <c r="F18" s="26">
        <f t="shared" si="0"/>
        <v>84.38515107913669</v>
      </c>
    </row>
    <row r="19" spans="1:6" s="13" customFormat="1" ht="21.75" customHeight="1">
      <c r="A19" s="7" t="s">
        <v>21</v>
      </c>
      <c r="B19" s="8"/>
      <c r="C19" s="37" t="s">
        <v>22</v>
      </c>
      <c r="D19" s="11">
        <f>D20+D22+D24</f>
        <v>449154</v>
      </c>
      <c r="E19" s="10">
        <f>E20+E22+E24</f>
        <v>444320.07</v>
      </c>
      <c r="F19" s="12">
        <f t="shared" si="0"/>
        <v>98.92377002097277</v>
      </c>
    </row>
    <row r="20" spans="1:6" s="3" customFormat="1" ht="21.75" customHeight="1">
      <c r="A20" s="14"/>
      <c r="B20" s="15" t="s">
        <v>23</v>
      </c>
      <c r="C20" s="16" t="s">
        <v>24</v>
      </c>
      <c r="D20" s="17">
        <v>167801</v>
      </c>
      <c r="E20" s="18">
        <v>167801</v>
      </c>
      <c r="F20" s="19">
        <f t="shared" si="0"/>
        <v>100</v>
      </c>
    </row>
    <row r="21" spans="1:6" s="3" customFormat="1" ht="21.75" customHeight="1">
      <c r="A21" s="14"/>
      <c r="B21" s="15"/>
      <c r="C21" s="16" t="s">
        <v>11</v>
      </c>
      <c r="D21" s="17">
        <v>167801</v>
      </c>
      <c r="E21" s="18">
        <v>167801</v>
      </c>
      <c r="F21" s="19">
        <f t="shared" si="0"/>
        <v>100</v>
      </c>
    </row>
    <row r="22" spans="1:6" s="3" customFormat="1" ht="21.75" customHeight="1">
      <c r="A22" s="14"/>
      <c r="B22" s="15" t="s">
        <v>25</v>
      </c>
      <c r="C22" s="16" t="s">
        <v>26</v>
      </c>
      <c r="D22" s="17">
        <v>50037</v>
      </c>
      <c r="E22" s="18">
        <v>50036.4</v>
      </c>
      <c r="F22" s="19">
        <f t="shared" si="0"/>
        <v>99.99880088734336</v>
      </c>
    </row>
    <row r="23" spans="1:6" s="3" customFormat="1" ht="21.75" customHeight="1">
      <c r="A23" s="14"/>
      <c r="B23" s="15"/>
      <c r="C23" s="16" t="s">
        <v>11</v>
      </c>
      <c r="D23" s="17">
        <v>50037</v>
      </c>
      <c r="E23" s="18">
        <v>50036.4</v>
      </c>
      <c r="F23" s="19">
        <f t="shared" si="0"/>
        <v>99.99880088734336</v>
      </c>
    </row>
    <row r="24" spans="1:6" s="3" customFormat="1" ht="21.75" customHeight="1">
      <c r="A24" s="14"/>
      <c r="B24" s="15" t="s">
        <v>27</v>
      </c>
      <c r="C24" s="16" t="s">
        <v>28</v>
      </c>
      <c r="D24" s="17">
        <f>D25+D26</f>
        <v>231316</v>
      </c>
      <c r="E24" s="18">
        <f>E25+E26</f>
        <v>226482.67</v>
      </c>
      <c r="F24" s="19">
        <f t="shared" si="0"/>
        <v>97.91050770374726</v>
      </c>
    </row>
    <row r="25" spans="1:6" s="3" customFormat="1" ht="21.75" customHeight="1">
      <c r="A25" s="14"/>
      <c r="B25" s="15"/>
      <c r="C25" s="16" t="s">
        <v>145</v>
      </c>
      <c r="D25" s="17">
        <v>23595</v>
      </c>
      <c r="E25" s="18">
        <v>22449.35</v>
      </c>
      <c r="F25" s="19">
        <f aca="true" t="shared" si="1" ref="F25:F35">E25/D25*100</f>
        <v>95.14452214452214</v>
      </c>
    </row>
    <row r="26" spans="1:6" s="3" customFormat="1" ht="21.75" customHeight="1">
      <c r="A26" s="14"/>
      <c r="B26" s="15"/>
      <c r="C26" s="16" t="s">
        <v>14</v>
      </c>
      <c r="D26" s="17">
        <v>207721</v>
      </c>
      <c r="E26" s="18">
        <v>204033.32</v>
      </c>
      <c r="F26" s="19">
        <f t="shared" si="1"/>
        <v>98.22469562538213</v>
      </c>
    </row>
    <row r="27" spans="1:6" s="3" customFormat="1" ht="21.75" customHeight="1">
      <c r="A27" s="7" t="s">
        <v>30</v>
      </c>
      <c r="B27" s="8"/>
      <c r="C27" s="42" t="s">
        <v>31</v>
      </c>
      <c r="D27" s="11">
        <f>D28</f>
        <v>180400</v>
      </c>
      <c r="E27" s="10">
        <f>E28</f>
        <v>172214.5</v>
      </c>
      <c r="F27" s="12">
        <f t="shared" si="1"/>
        <v>95.46258314855875</v>
      </c>
    </row>
    <row r="28" spans="1:6" s="3" customFormat="1" ht="21.75" customHeight="1">
      <c r="A28" s="22"/>
      <c r="B28" s="43" t="s">
        <v>32</v>
      </c>
      <c r="C28" s="16" t="s">
        <v>33</v>
      </c>
      <c r="D28" s="21">
        <f>D29+D30</f>
        <v>180400</v>
      </c>
      <c r="E28" s="25">
        <f>E29+E30</f>
        <v>172214.5</v>
      </c>
      <c r="F28" s="26">
        <f t="shared" si="1"/>
        <v>95.46258314855875</v>
      </c>
    </row>
    <row r="29" spans="1:6" s="3" customFormat="1" ht="21.75" customHeight="1">
      <c r="A29" s="14"/>
      <c r="B29" s="23"/>
      <c r="C29" s="16" t="s">
        <v>145</v>
      </c>
      <c r="D29" s="17">
        <v>5300</v>
      </c>
      <c r="E29" s="18">
        <v>1718.68</v>
      </c>
      <c r="F29" s="19">
        <f t="shared" si="1"/>
        <v>32.42792452830189</v>
      </c>
    </row>
    <row r="30" spans="1:6" s="3" customFormat="1" ht="21.75" customHeight="1">
      <c r="A30" s="22"/>
      <c r="B30" s="43"/>
      <c r="C30" s="16" t="s">
        <v>14</v>
      </c>
      <c r="D30" s="21">
        <v>175100</v>
      </c>
      <c r="E30" s="25">
        <v>170495.82</v>
      </c>
      <c r="F30" s="19">
        <f t="shared" si="1"/>
        <v>97.37054254711593</v>
      </c>
    </row>
    <row r="31" spans="1:6" s="3" customFormat="1" ht="21.75" customHeight="1">
      <c r="A31" s="7" t="s">
        <v>34</v>
      </c>
      <c r="B31" s="8"/>
      <c r="C31" s="42" t="s">
        <v>35</v>
      </c>
      <c r="D31" s="11">
        <f>D32+D34</f>
        <v>67303</v>
      </c>
      <c r="E31" s="10">
        <f>E32+E34</f>
        <v>29176</v>
      </c>
      <c r="F31" s="12">
        <f t="shared" si="1"/>
        <v>43.35022212977133</v>
      </c>
    </row>
    <row r="32" spans="1:6" s="3" customFormat="1" ht="21.75" customHeight="1">
      <c r="A32" s="14"/>
      <c r="B32" s="23" t="s">
        <v>36</v>
      </c>
      <c r="C32" s="16" t="s">
        <v>37</v>
      </c>
      <c r="D32" s="68">
        <f>D33</f>
        <v>63503</v>
      </c>
      <c r="E32" s="17">
        <f>E33</f>
        <v>25376</v>
      </c>
      <c r="F32" s="19">
        <f t="shared" si="1"/>
        <v>39.9603168354251</v>
      </c>
    </row>
    <row r="33" spans="1:6" s="3" customFormat="1" ht="21.75" customHeight="1">
      <c r="A33" s="14"/>
      <c r="B33" s="23"/>
      <c r="C33" s="16" t="s">
        <v>14</v>
      </c>
      <c r="D33" s="17">
        <v>63503</v>
      </c>
      <c r="E33" s="18">
        <v>25376</v>
      </c>
      <c r="F33" s="19">
        <f t="shared" si="1"/>
        <v>39.9603168354251</v>
      </c>
    </row>
    <row r="34" spans="1:6" s="3" customFormat="1" ht="21.75" customHeight="1">
      <c r="A34" s="14"/>
      <c r="B34" s="23" t="s">
        <v>38</v>
      </c>
      <c r="C34" s="16" t="s">
        <v>16</v>
      </c>
      <c r="D34" s="18">
        <f>D35</f>
        <v>3800</v>
      </c>
      <c r="E34" s="17">
        <f>E35</f>
        <v>3800</v>
      </c>
      <c r="F34" s="19">
        <f t="shared" si="1"/>
        <v>100</v>
      </c>
    </row>
    <row r="35" spans="1:6" s="3" customFormat="1" ht="23.25" customHeight="1">
      <c r="A35" s="14"/>
      <c r="B35" s="14"/>
      <c r="C35" s="76" t="s">
        <v>14</v>
      </c>
      <c r="D35" s="17">
        <v>3800</v>
      </c>
      <c r="E35" s="18">
        <v>3800</v>
      </c>
      <c r="F35" s="19">
        <f t="shared" si="1"/>
        <v>100</v>
      </c>
    </row>
    <row r="36" spans="1:6" s="3" customFormat="1" ht="0.75" customHeight="1">
      <c r="A36" s="22"/>
      <c r="B36" s="43"/>
      <c r="C36" s="82"/>
      <c r="D36" s="21"/>
      <c r="E36" s="25"/>
      <c r="F36" s="83"/>
    </row>
    <row r="37" spans="1:6" s="13" customFormat="1" ht="22.5" customHeight="1">
      <c r="A37" s="7" t="s">
        <v>39</v>
      </c>
      <c r="B37" s="7"/>
      <c r="C37" s="42" t="s">
        <v>40</v>
      </c>
      <c r="D37" s="11">
        <f>D38+D41+D44+D48+D52+D54</f>
        <v>1701261</v>
      </c>
      <c r="E37" s="11">
        <f>E38+E41+E44+E48+E52+E54</f>
        <v>1666416.35</v>
      </c>
      <c r="F37" s="12">
        <f aca="true" t="shared" si="2" ref="F37:F46">E37/D37*100</f>
        <v>97.95183396316027</v>
      </c>
    </row>
    <row r="38" spans="1:6" s="3" customFormat="1" ht="21.75" customHeight="1">
      <c r="A38" s="22"/>
      <c r="B38" s="43" t="s">
        <v>41</v>
      </c>
      <c r="C38" s="46" t="s">
        <v>42</v>
      </c>
      <c r="D38" s="21">
        <f>D39+D40</f>
        <v>72315</v>
      </c>
      <c r="E38" s="25">
        <f>E39+E40</f>
        <v>72315</v>
      </c>
      <c r="F38" s="26">
        <f t="shared" si="2"/>
        <v>100</v>
      </c>
    </row>
    <row r="39" spans="1:6" s="3" customFormat="1" ht="21.75" customHeight="1">
      <c r="A39" s="14"/>
      <c r="B39" s="23"/>
      <c r="C39" s="16" t="s">
        <v>145</v>
      </c>
      <c r="D39" s="17">
        <v>68109</v>
      </c>
      <c r="E39" s="18">
        <v>68109</v>
      </c>
      <c r="F39" s="19">
        <f t="shared" si="2"/>
        <v>100</v>
      </c>
    </row>
    <row r="40" spans="1:6" s="3" customFormat="1" ht="21.75" customHeight="1">
      <c r="A40" s="22"/>
      <c r="B40" s="43"/>
      <c r="C40" s="16" t="s">
        <v>14</v>
      </c>
      <c r="D40" s="17">
        <v>4206</v>
      </c>
      <c r="E40" s="18">
        <v>4206</v>
      </c>
      <c r="F40" s="19">
        <f t="shared" si="2"/>
        <v>100</v>
      </c>
    </row>
    <row r="41" spans="1:6" s="3" customFormat="1" ht="21.75" customHeight="1">
      <c r="A41" s="14"/>
      <c r="B41" s="23" t="s">
        <v>43</v>
      </c>
      <c r="C41" s="16" t="s">
        <v>44</v>
      </c>
      <c r="D41" s="17">
        <f>D42+D43</f>
        <v>93300</v>
      </c>
      <c r="E41" s="18">
        <f>E42+E43</f>
        <v>90365.81</v>
      </c>
      <c r="F41" s="19">
        <f t="shared" si="2"/>
        <v>96.85510182207932</v>
      </c>
    </row>
    <row r="42" spans="1:6" s="3" customFormat="1" ht="21.75" customHeight="1">
      <c r="A42" s="47"/>
      <c r="B42" s="44"/>
      <c r="C42" s="48" t="s">
        <v>14</v>
      </c>
      <c r="D42" s="49">
        <v>23300</v>
      </c>
      <c r="E42" s="50">
        <v>23105.81</v>
      </c>
      <c r="F42" s="19">
        <f t="shared" si="2"/>
        <v>99.16656652360516</v>
      </c>
    </row>
    <row r="43" spans="1:6" s="3" customFormat="1" ht="21.75" customHeight="1">
      <c r="A43" s="14"/>
      <c r="B43" s="23"/>
      <c r="C43" s="16" t="s">
        <v>45</v>
      </c>
      <c r="D43" s="17">
        <v>70000</v>
      </c>
      <c r="E43" s="18">
        <v>67260</v>
      </c>
      <c r="F43" s="19">
        <f t="shared" si="2"/>
        <v>96.08571428571429</v>
      </c>
    </row>
    <row r="44" spans="1:6" s="3" customFormat="1" ht="21.75" customHeight="1">
      <c r="A44" s="47"/>
      <c r="B44" s="44" t="s">
        <v>46</v>
      </c>
      <c r="C44" s="48" t="s">
        <v>47</v>
      </c>
      <c r="D44" s="49">
        <f>D45+D46+D47</f>
        <v>1227039</v>
      </c>
      <c r="E44" s="50">
        <f>E45+E46+E47</f>
        <v>1219301.8</v>
      </c>
      <c r="F44" s="19">
        <f t="shared" si="2"/>
        <v>99.36944139509829</v>
      </c>
    </row>
    <row r="45" spans="1:6" s="3" customFormat="1" ht="21.75" customHeight="1">
      <c r="A45" s="14"/>
      <c r="B45" s="23"/>
      <c r="C45" s="16" t="s">
        <v>145</v>
      </c>
      <c r="D45" s="17">
        <v>896335</v>
      </c>
      <c r="E45" s="18">
        <v>895518.29</v>
      </c>
      <c r="F45" s="19">
        <f t="shared" si="2"/>
        <v>99.9088833973905</v>
      </c>
    </row>
    <row r="46" spans="1:6" s="3" customFormat="1" ht="21.75" customHeight="1">
      <c r="A46" s="14"/>
      <c r="B46" s="23"/>
      <c r="C46" s="16" t="s">
        <v>14</v>
      </c>
      <c r="D46" s="17">
        <v>329084</v>
      </c>
      <c r="E46" s="18">
        <v>322163.51</v>
      </c>
      <c r="F46" s="19">
        <f t="shared" si="2"/>
        <v>97.89704452358669</v>
      </c>
    </row>
    <row r="47" spans="1:6" s="3" customFormat="1" ht="21.75" customHeight="1">
      <c r="A47" s="14"/>
      <c r="B47" s="23"/>
      <c r="C47" s="16" t="s">
        <v>45</v>
      </c>
      <c r="D47" s="17">
        <v>1620</v>
      </c>
      <c r="E47" s="18">
        <v>1620</v>
      </c>
      <c r="F47" s="19">
        <f aca="true" t="shared" si="3" ref="F47:F61">E47/D47*100</f>
        <v>100</v>
      </c>
    </row>
    <row r="48" spans="1:6" s="3" customFormat="1" ht="21.75" customHeight="1">
      <c r="A48" s="14"/>
      <c r="B48" s="23" t="s">
        <v>157</v>
      </c>
      <c r="C48" s="16" t="s">
        <v>158</v>
      </c>
      <c r="D48" s="18">
        <f>D49+D50+D51</f>
        <v>15809</v>
      </c>
      <c r="E48" s="17">
        <f>E49+E50+E51</f>
        <v>15787.61</v>
      </c>
      <c r="F48" s="19">
        <f t="shared" si="3"/>
        <v>99.86469732430893</v>
      </c>
    </row>
    <row r="49" spans="1:6" s="3" customFormat="1" ht="21.75" customHeight="1">
      <c r="A49" s="14"/>
      <c r="B49" s="23"/>
      <c r="C49" s="16" t="s">
        <v>145</v>
      </c>
      <c r="D49" s="18">
        <v>3509</v>
      </c>
      <c r="E49" s="17">
        <v>3498.25</v>
      </c>
      <c r="F49" s="19">
        <f t="shared" si="3"/>
        <v>99.69364491308065</v>
      </c>
    </row>
    <row r="50" spans="1:6" s="3" customFormat="1" ht="21.75" customHeight="1">
      <c r="A50" s="14"/>
      <c r="B50" s="23"/>
      <c r="C50" s="48" t="s">
        <v>14</v>
      </c>
      <c r="D50" s="18">
        <v>800</v>
      </c>
      <c r="E50" s="17">
        <v>789.36</v>
      </c>
      <c r="F50" s="19">
        <f t="shared" si="3"/>
        <v>98.67</v>
      </c>
    </row>
    <row r="51" spans="1:6" s="3" customFormat="1" ht="21.75" customHeight="1">
      <c r="A51" s="14"/>
      <c r="B51" s="23"/>
      <c r="C51" s="16" t="s">
        <v>45</v>
      </c>
      <c r="D51" s="18">
        <v>11500</v>
      </c>
      <c r="E51" s="17">
        <v>11500</v>
      </c>
      <c r="F51" s="19">
        <f t="shared" si="3"/>
        <v>100</v>
      </c>
    </row>
    <row r="52" spans="1:6" s="3" customFormat="1" ht="21.75" customHeight="1">
      <c r="A52" s="14"/>
      <c r="B52" s="23" t="s">
        <v>48</v>
      </c>
      <c r="C52" s="16" t="s">
        <v>49</v>
      </c>
      <c r="D52" s="18">
        <f>D53</f>
        <v>8000</v>
      </c>
      <c r="E52" s="17">
        <f>E53</f>
        <v>7929.5</v>
      </c>
      <c r="F52" s="19">
        <f t="shared" si="3"/>
        <v>99.11875</v>
      </c>
    </row>
    <row r="53" spans="1:6" s="3" customFormat="1" ht="21.75" customHeight="1">
      <c r="A53" s="14"/>
      <c r="B53" s="23"/>
      <c r="C53" s="16" t="s">
        <v>14</v>
      </c>
      <c r="D53" s="17">
        <v>8000</v>
      </c>
      <c r="E53" s="18">
        <v>7929.5</v>
      </c>
      <c r="F53" s="19">
        <f t="shared" si="3"/>
        <v>99.11875</v>
      </c>
    </row>
    <row r="54" spans="1:6" s="3" customFormat="1" ht="21.75" customHeight="1">
      <c r="A54" s="14"/>
      <c r="B54" s="23" t="s">
        <v>50</v>
      </c>
      <c r="C54" s="16" t="s">
        <v>51</v>
      </c>
      <c r="D54" s="17">
        <f>D55+D56+D57</f>
        <v>284798</v>
      </c>
      <c r="E54" s="18">
        <f>E55+E56+E57</f>
        <v>260716.63</v>
      </c>
      <c r="F54" s="19">
        <f t="shared" si="3"/>
        <v>91.54440340170929</v>
      </c>
    </row>
    <row r="55" spans="1:6" s="3" customFormat="1" ht="21.75" customHeight="1">
      <c r="A55" s="14"/>
      <c r="B55" s="23"/>
      <c r="C55" s="16" t="s">
        <v>145</v>
      </c>
      <c r="D55" s="17">
        <v>247398</v>
      </c>
      <c r="E55" s="18">
        <v>225824.86</v>
      </c>
      <c r="F55" s="19">
        <f t="shared" si="3"/>
        <v>91.27998609527967</v>
      </c>
    </row>
    <row r="56" spans="1:6" s="3" customFormat="1" ht="21.75" customHeight="1">
      <c r="A56" s="14"/>
      <c r="B56" s="23"/>
      <c r="C56" s="16" t="s">
        <v>14</v>
      </c>
      <c r="D56" s="17">
        <v>21400</v>
      </c>
      <c r="E56" s="18">
        <v>19408.64</v>
      </c>
      <c r="F56" s="19">
        <f t="shared" si="3"/>
        <v>90.69457943925234</v>
      </c>
    </row>
    <row r="57" spans="1:6" s="3" customFormat="1" ht="24.75" customHeight="1">
      <c r="A57" s="14"/>
      <c r="B57" s="23"/>
      <c r="C57" s="16" t="s">
        <v>45</v>
      </c>
      <c r="D57" s="17">
        <v>16000</v>
      </c>
      <c r="E57" s="18">
        <v>15483.13</v>
      </c>
      <c r="F57" s="19">
        <f t="shared" si="3"/>
        <v>96.76956249999999</v>
      </c>
    </row>
    <row r="58" spans="1:6" s="3" customFormat="1" ht="0.75" customHeight="1">
      <c r="A58" s="22"/>
      <c r="B58" s="43"/>
      <c r="C58" s="24"/>
      <c r="D58" s="21"/>
      <c r="E58" s="21"/>
      <c r="F58" s="26"/>
    </row>
    <row r="59" spans="1:6" s="13" customFormat="1" ht="53.25" customHeight="1">
      <c r="A59" s="7" t="s">
        <v>52</v>
      </c>
      <c r="B59" s="8"/>
      <c r="C59" s="37" t="s">
        <v>53</v>
      </c>
      <c r="D59" s="11">
        <f>D60+D62+D66</f>
        <v>40278</v>
      </c>
      <c r="E59" s="10">
        <f>E60+E62+E66</f>
        <v>29534.2</v>
      </c>
      <c r="F59" s="12">
        <f t="shared" si="3"/>
        <v>73.32588509856498</v>
      </c>
    </row>
    <row r="60" spans="1:6" s="3" customFormat="1" ht="30.75" customHeight="1">
      <c r="A60" s="14"/>
      <c r="B60" s="15" t="s">
        <v>54</v>
      </c>
      <c r="C60" s="53" t="s">
        <v>55</v>
      </c>
      <c r="D60" s="68">
        <f>D61</f>
        <v>832</v>
      </c>
      <c r="E60" s="17">
        <f>E61</f>
        <v>832</v>
      </c>
      <c r="F60" s="30">
        <f t="shared" si="3"/>
        <v>100</v>
      </c>
    </row>
    <row r="61" spans="1:6" s="3" customFormat="1" ht="21.75" customHeight="1">
      <c r="A61" s="14"/>
      <c r="B61" s="15"/>
      <c r="C61" s="16" t="s">
        <v>14</v>
      </c>
      <c r="D61" s="17">
        <v>832</v>
      </c>
      <c r="E61" s="18">
        <v>832</v>
      </c>
      <c r="F61" s="19">
        <f t="shared" si="3"/>
        <v>100</v>
      </c>
    </row>
    <row r="62" spans="1:6" s="3" customFormat="1" ht="21.75" customHeight="1">
      <c r="A62" s="14"/>
      <c r="B62" s="23" t="s">
        <v>56</v>
      </c>
      <c r="C62" s="16" t="s">
        <v>57</v>
      </c>
      <c r="D62" s="17">
        <f>D63+D64+D65</f>
        <v>15959</v>
      </c>
      <c r="E62" s="18">
        <f>E63+E64+E65</f>
        <v>15321.2</v>
      </c>
      <c r="F62" s="19">
        <f aca="true" t="shared" si="4" ref="F62:F99">E62/D62*100</f>
        <v>96.00350899179148</v>
      </c>
    </row>
    <row r="63" spans="1:6" s="3" customFormat="1" ht="21.75" customHeight="1">
      <c r="A63" s="14"/>
      <c r="B63" s="15"/>
      <c r="C63" s="16" t="s">
        <v>145</v>
      </c>
      <c r="D63" s="17">
        <v>2231</v>
      </c>
      <c r="E63" s="18">
        <v>2039</v>
      </c>
      <c r="F63" s="19">
        <f t="shared" si="4"/>
        <v>91.3939937247871</v>
      </c>
    </row>
    <row r="64" spans="1:6" s="3" customFormat="1" ht="21.75" customHeight="1">
      <c r="A64" s="47"/>
      <c r="B64" s="54"/>
      <c r="C64" s="16" t="s">
        <v>14</v>
      </c>
      <c r="D64" s="17">
        <v>4728</v>
      </c>
      <c r="E64" s="18">
        <v>4552.2</v>
      </c>
      <c r="F64" s="19">
        <f t="shared" si="4"/>
        <v>96.28172588832487</v>
      </c>
    </row>
    <row r="65" spans="1:6" s="3" customFormat="1" ht="21.75" customHeight="1">
      <c r="A65" s="14"/>
      <c r="B65" s="20"/>
      <c r="C65" s="51" t="s">
        <v>45</v>
      </c>
      <c r="D65" s="55">
        <v>9000</v>
      </c>
      <c r="E65" s="18">
        <v>8730</v>
      </c>
      <c r="F65" s="30">
        <f t="shared" si="4"/>
        <v>97</v>
      </c>
    </row>
    <row r="66" spans="1:6" s="3" customFormat="1" ht="62.25" customHeight="1">
      <c r="A66" s="22"/>
      <c r="B66" s="14" t="s">
        <v>148</v>
      </c>
      <c r="C66" s="51" t="s">
        <v>149</v>
      </c>
      <c r="D66" s="18">
        <f>D67+D68+D69</f>
        <v>23487</v>
      </c>
      <c r="E66" s="55">
        <f>E67+E68+E69</f>
        <v>13381</v>
      </c>
      <c r="F66" s="30">
        <f t="shared" si="4"/>
        <v>56.971941925320394</v>
      </c>
    </row>
    <row r="67" spans="1:6" s="3" customFormat="1" ht="21.75" customHeight="1">
      <c r="A67" s="14"/>
      <c r="B67" s="32"/>
      <c r="C67" s="16" t="s">
        <v>145</v>
      </c>
      <c r="D67" s="29">
        <v>5082</v>
      </c>
      <c r="E67" s="18">
        <v>2965.99</v>
      </c>
      <c r="F67" s="19">
        <f t="shared" si="4"/>
        <v>58.362652499016136</v>
      </c>
    </row>
    <row r="68" spans="1:6" s="3" customFormat="1" ht="21.75" customHeight="1">
      <c r="A68" s="22"/>
      <c r="B68" s="31"/>
      <c r="C68" s="16" t="s">
        <v>14</v>
      </c>
      <c r="D68" s="18">
        <v>5385</v>
      </c>
      <c r="E68" s="18">
        <v>4040.01</v>
      </c>
      <c r="F68" s="19">
        <f t="shared" si="4"/>
        <v>75.02339832869082</v>
      </c>
    </row>
    <row r="69" spans="1:6" s="3" customFormat="1" ht="23.25" customHeight="1">
      <c r="A69" s="14"/>
      <c r="B69" s="14"/>
      <c r="C69" s="16" t="s">
        <v>45</v>
      </c>
      <c r="D69" s="17">
        <v>13020</v>
      </c>
      <c r="E69" s="18">
        <v>6375</v>
      </c>
      <c r="F69" s="19">
        <f t="shared" si="4"/>
        <v>48.963133640552996</v>
      </c>
    </row>
    <row r="70" spans="1:6" s="3" customFormat="1" ht="1.5" customHeight="1" hidden="1">
      <c r="A70" s="58"/>
      <c r="B70" s="84"/>
      <c r="C70" s="24"/>
      <c r="D70" s="55"/>
      <c r="E70" s="85"/>
      <c r="F70" s="26"/>
    </row>
    <row r="71" spans="1:6" s="13" customFormat="1" ht="30.75" customHeight="1">
      <c r="A71" s="7" t="s">
        <v>58</v>
      </c>
      <c r="B71" s="56"/>
      <c r="C71" s="37" t="s">
        <v>59</v>
      </c>
      <c r="D71" s="11">
        <f>D72+D74+D78+D80+D82</f>
        <v>139745</v>
      </c>
      <c r="E71" s="10">
        <f>E72+E74+E78+E80+E82</f>
        <v>129800.98</v>
      </c>
      <c r="F71" s="12">
        <f t="shared" si="4"/>
        <v>92.88416759096926</v>
      </c>
    </row>
    <row r="72" spans="1:6" s="3" customFormat="1" ht="21.75" customHeight="1">
      <c r="A72" s="14"/>
      <c r="B72" s="15" t="s">
        <v>60</v>
      </c>
      <c r="C72" s="16" t="s">
        <v>61</v>
      </c>
      <c r="D72" s="68">
        <f>D73</f>
        <v>17500</v>
      </c>
      <c r="E72" s="17">
        <f>E73</f>
        <v>17500</v>
      </c>
      <c r="F72" s="30">
        <f t="shared" si="4"/>
        <v>100</v>
      </c>
    </row>
    <row r="73" spans="1:6" s="3" customFormat="1" ht="21.75" customHeight="1">
      <c r="A73" s="14"/>
      <c r="B73" s="15"/>
      <c r="C73" s="16" t="s">
        <v>11</v>
      </c>
      <c r="D73" s="17">
        <v>17500</v>
      </c>
      <c r="E73" s="18">
        <v>17500</v>
      </c>
      <c r="F73" s="19">
        <f t="shared" si="4"/>
        <v>100</v>
      </c>
    </row>
    <row r="74" spans="1:6" s="3" customFormat="1" ht="21.75" customHeight="1">
      <c r="A74" s="14"/>
      <c r="B74" s="15" t="s">
        <v>62</v>
      </c>
      <c r="C74" s="16" t="s">
        <v>63</v>
      </c>
      <c r="D74" s="17">
        <f>D75+D76+D77</f>
        <v>109199</v>
      </c>
      <c r="E74" s="18">
        <f>E75+E76+E77</f>
        <v>106075.22</v>
      </c>
      <c r="F74" s="19">
        <f t="shared" si="4"/>
        <v>97.13936940814476</v>
      </c>
    </row>
    <row r="75" spans="1:6" s="3" customFormat="1" ht="21.75" customHeight="1">
      <c r="A75" s="14"/>
      <c r="B75" s="15"/>
      <c r="C75" s="16" t="s">
        <v>145</v>
      </c>
      <c r="D75" s="17">
        <v>34245</v>
      </c>
      <c r="E75" s="18">
        <v>33024.05</v>
      </c>
      <c r="F75" s="26">
        <f t="shared" si="4"/>
        <v>96.43466199445176</v>
      </c>
    </row>
    <row r="76" spans="1:6" s="3" customFormat="1" ht="21.75" customHeight="1">
      <c r="A76" s="14"/>
      <c r="B76" s="15"/>
      <c r="C76" s="16" t="s">
        <v>14</v>
      </c>
      <c r="D76" s="17">
        <v>66850</v>
      </c>
      <c r="E76" s="18">
        <v>65550.67</v>
      </c>
      <c r="F76" s="30">
        <f t="shared" si="4"/>
        <v>98.05635003739715</v>
      </c>
    </row>
    <row r="77" spans="1:6" s="3" customFormat="1" ht="21.75" customHeight="1">
      <c r="A77" s="14"/>
      <c r="B77" s="15"/>
      <c r="C77" s="16" t="s">
        <v>45</v>
      </c>
      <c r="D77" s="17">
        <v>8104</v>
      </c>
      <c r="E77" s="18">
        <v>7500.5</v>
      </c>
      <c r="F77" s="19">
        <f t="shared" si="4"/>
        <v>92.55306021717671</v>
      </c>
    </row>
    <row r="78" spans="1:6" s="3" customFormat="1" ht="21.75" customHeight="1">
      <c r="A78" s="14"/>
      <c r="B78" s="15" t="s">
        <v>64</v>
      </c>
      <c r="C78" s="16" t="s">
        <v>65</v>
      </c>
      <c r="D78" s="18">
        <f>D79</f>
        <v>1000</v>
      </c>
      <c r="E78" s="17">
        <f>E79</f>
        <v>1000</v>
      </c>
      <c r="F78" s="26">
        <f t="shared" si="4"/>
        <v>100</v>
      </c>
    </row>
    <row r="79" spans="1:6" s="3" customFormat="1" ht="21.75" customHeight="1">
      <c r="A79" s="14"/>
      <c r="B79" s="15"/>
      <c r="C79" s="16" t="s">
        <v>14</v>
      </c>
      <c r="D79" s="17">
        <v>1000</v>
      </c>
      <c r="E79" s="18">
        <v>1000</v>
      </c>
      <c r="F79" s="30">
        <f t="shared" si="4"/>
        <v>100</v>
      </c>
    </row>
    <row r="80" spans="1:6" s="3" customFormat="1" ht="21.75" customHeight="1">
      <c r="A80" s="14"/>
      <c r="B80" s="15" t="s">
        <v>66</v>
      </c>
      <c r="C80" s="24" t="s">
        <v>67</v>
      </c>
      <c r="D80" s="17">
        <v>1000</v>
      </c>
      <c r="E80" s="18">
        <v>0</v>
      </c>
      <c r="F80" s="30">
        <f t="shared" si="4"/>
        <v>0</v>
      </c>
    </row>
    <row r="81" spans="1:6" s="3" customFormat="1" ht="19.5" customHeight="1">
      <c r="A81" s="14"/>
      <c r="B81" s="15"/>
      <c r="C81" s="16" t="s">
        <v>14</v>
      </c>
      <c r="D81" s="17">
        <v>1000</v>
      </c>
      <c r="E81" s="18">
        <v>0</v>
      </c>
      <c r="F81" s="30">
        <f t="shared" si="4"/>
        <v>0</v>
      </c>
    </row>
    <row r="82" spans="1:6" s="3" customFormat="1" ht="21.75" customHeight="1">
      <c r="A82" s="14"/>
      <c r="B82" s="14" t="s">
        <v>68</v>
      </c>
      <c r="C82" s="24" t="s">
        <v>159</v>
      </c>
      <c r="D82" s="17">
        <f>D83+D84</f>
        <v>11046</v>
      </c>
      <c r="E82" s="18">
        <f>E83+E84</f>
        <v>5225.76</v>
      </c>
      <c r="F82" s="30">
        <f t="shared" si="4"/>
        <v>47.309071156979904</v>
      </c>
    </row>
    <row r="83" spans="1:6" s="3" customFormat="1" ht="21" customHeight="1">
      <c r="A83" s="47"/>
      <c r="B83" s="54"/>
      <c r="C83" s="16" t="s">
        <v>14</v>
      </c>
      <c r="D83" s="17">
        <v>10013</v>
      </c>
      <c r="E83" s="18">
        <v>4364.76</v>
      </c>
      <c r="F83" s="30">
        <f t="shared" si="4"/>
        <v>43.59093178867472</v>
      </c>
    </row>
    <row r="84" spans="1:6" s="3" customFormat="1" ht="21.75" customHeight="1">
      <c r="A84" s="22"/>
      <c r="B84" s="34"/>
      <c r="C84" s="24" t="s">
        <v>45</v>
      </c>
      <c r="D84" s="40">
        <v>1033</v>
      </c>
      <c r="E84" s="35">
        <v>861</v>
      </c>
      <c r="F84" s="30">
        <f t="shared" si="4"/>
        <v>83.34946757018393</v>
      </c>
    </row>
    <row r="85" spans="1:6" s="13" customFormat="1" ht="78" customHeight="1">
      <c r="A85" s="7" t="s">
        <v>69</v>
      </c>
      <c r="B85" s="7"/>
      <c r="C85" s="37" t="s">
        <v>70</v>
      </c>
      <c r="D85" s="11">
        <f>D86</f>
        <v>53000</v>
      </c>
      <c r="E85" s="11">
        <f>E86</f>
        <v>47862.05</v>
      </c>
      <c r="F85" s="12">
        <f t="shared" si="4"/>
        <v>90.30575471698114</v>
      </c>
    </row>
    <row r="86" spans="1:6" s="3" customFormat="1" ht="33" customHeight="1">
      <c r="A86" s="14"/>
      <c r="B86" s="14" t="s">
        <v>71</v>
      </c>
      <c r="C86" s="16" t="s">
        <v>72</v>
      </c>
      <c r="D86" s="18">
        <f>D87+D88</f>
        <v>53000</v>
      </c>
      <c r="E86" s="18">
        <f>E87+E88</f>
        <v>47862.05</v>
      </c>
      <c r="F86" s="19">
        <f t="shared" si="4"/>
        <v>90.30575471698114</v>
      </c>
    </row>
    <row r="87" spans="1:6" s="3" customFormat="1" ht="21.75" customHeight="1">
      <c r="A87" s="22"/>
      <c r="B87" s="1"/>
      <c r="C87" s="16" t="s">
        <v>145</v>
      </c>
      <c r="D87" s="28">
        <v>43500</v>
      </c>
      <c r="E87" s="29">
        <v>43066.04</v>
      </c>
      <c r="F87" s="30">
        <f t="shared" si="4"/>
        <v>99.00239080459771</v>
      </c>
    </row>
    <row r="88" spans="1:6" s="3" customFormat="1" ht="21.75" customHeight="1">
      <c r="A88" s="14"/>
      <c r="B88" s="23"/>
      <c r="C88" s="51" t="s">
        <v>14</v>
      </c>
      <c r="D88" s="28">
        <v>9500</v>
      </c>
      <c r="E88" s="29">
        <v>4796.01</v>
      </c>
      <c r="F88" s="30">
        <f t="shared" si="4"/>
        <v>50.48431578947369</v>
      </c>
    </row>
    <row r="89" spans="1:6" s="13" customFormat="1" ht="21.75" customHeight="1">
      <c r="A89" s="7" t="s">
        <v>73</v>
      </c>
      <c r="B89" s="8"/>
      <c r="C89" s="42" t="s">
        <v>74</v>
      </c>
      <c r="D89" s="11">
        <f>D90</f>
        <v>33000</v>
      </c>
      <c r="E89" s="10">
        <f>E90</f>
        <v>26131.11</v>
      </c>
      <c r="F89" s="12">
        <f t="shared" si="4"/>
        <v>79.18518181818182</v>
      </c>
    </row>
    <row r="90" spans="1:6" s="3" customFormat="1" ht="36.75" customHeight="1">
      <c r="A90" s="14"/>
      <c r="B90" s="15" t="s">
        <v>75</v>
      </c>
      <c r="C90" s="16" t="s">
        <v>76</v>
      </c>
      <c r="D90" s="17">
        <f>D91+D92</f>
        <v>33000</v>
      </c>
      <c r="E90" s="18">
        <f>SUM(E91:E92)</f>
        <v>26131.11</v>
      </c>
      <c r="F90" s="30">
        <f t="shared" si="4"/>
        <v>79.18518181818182</v>
      </c>
    </row>
    <row r="91" spans="1:6" s="3" customFormat="1" ht="21.75" customHeight="1">
      <c r="A91" s="14"/>
      <c r="B91" s="23"/>
      <c r="C91" s="16" t="s">
        <v>14</v>
      </c>
      <c r="D91" s="17">
        <v>8000</v>
      </c>
      <c r="E91" s="25">
        <v>7064.82</v>
      </c>
      <c r="F91" s="19">
        <f t="shared" si="4"/>
        <v>88.31025</v>
      </c>
    </row>
    <row r="92" spans="1:6" s="3" customFormat="1" ht="21.75" customHeight="1">
      <c r="A92" s="33"/>
      <c r="B92" s="34"/>
      <c r="C92" s="45" t="s">
        <v>144</v>
      </c>
      <c r="D92" s="40">
        <v>25000</v>
      </c>
      <c r="E92" s="35">
        <v>19066.29</v>
      </c>
      <c r="F92" s="26">
        <f t="shared" si="4"/>
        <v>76.26516</v>
      </c>
    </row>
    <row r="93" spans="1:6" s="13" customFormat="1" ht="21.75" customHeight="1">
      <c r="A93" s="7" t="s">
        <v>77</v>
      </c>
      <c r="B93" s="8"/>
      <c r="C93" s="42" t="s">
        <v>78</v>
      </c>
      <c r="D93" s="11">
        <f>D94</f>
        <v>14000</v>
      </c>
      <c r="E93" s="10">
        <f>E94</f>
        <v>12616.62</v>
      </c>
      <c r="F93" s="12">
        <f t="shared" si="4"/>
        <v>90.11871428571429</v>
      </c>
    </row>
    <row r="94" spans="1:6" s="3" customFormat="1" ht="21.75" customHeight="1">
      <c r="A94" s="14"/>
      <c r="B94" s="15" t="s">
        <v>79</v>
      </c>
      <c r="C94" s="41" t="s">
        <v>80</v>
      </c>
      <c r="D94" s="17">
        <v>14000</v>
      </c>
      <c r="E94" s="18">
        <v>12616.62</v>
      </c>
      <c r="F94" s="30">
        <f t="shared" si="4"/>
        <v>90.11871428571429</v>
      </c>
    </row>
    <row r="95" spans="1:6" s="3" customFormat="1" ht="21.75" customHeight="1">
      <c r="A95" s="14"/>
      <c r="B95" s="15"/>
      <c r="C95" s="16" t="s">
        <v>14</v>
      </c>
      <c r="D95" s="17">
        <v>14000</v>
      </c>
      <c r="E95" s="18">
        <v>12616.62</v>
      </c>
      <c r="F95" s="30">
        <f t="shared" si="4"/>
        <v>90.11871428571429</v>
      </c>
    </row>
    <row r="96" spans="1:6" s="13" customFormat="1" ht="21.75" customHeight="1">
      <c r="A96" s="7" t="s">
        <v>81</v>
      </c>
      <c r="B96" s="8"/>
      <c r="C96" s="42" t="s">
        <v>82</v>
      </c>
      <c r="D96" s="11">
        <f>D97+D101+D105+D107+D111+D115+D119+D121</f>
        <v>3495932</v>
      </c>
      <c r="E96" s="10">
        <f>E97+E101+E105+E107+E111+E115+E119+E121</f>
        <v>3476910.77</v>
      </c>
      <c r="F96" s="12">
        <f t="shared" si="4"/>
        <v>99.45590389057911</v>
      </c>
    </row>
    <row r="97" spans="1:6" s="3" customFormat="1" ht="21.75" customHeight="1">
      <c r="A97" s="14"/>
      <c r="B97" s="23" t="s">
        <v>83</v>
      </c>
      <c r="C97" s="24" t="s">
        <v>84</v>
      </c>
      <c r="D97" s="17">
        <f>D98+D99+D100</f>
        <v>2172011</v>
      </c>
      <c r="E97" s="18">
        <f>E98+E99+E100</f>
        <v>2167666.63</v>
      </c>
      <c r="F97" s="30">
        <f t="shared" si="4"/>
        <v>99.79998397798168</v>
      </c>
    </row>
    <row r="98" spans="1:6" s="3" customFormat="1" ht="21.75" customHeight="1">
      <c r="A98" s="14"/>
      <c r="B98" s="23"/>
      <c r="C98" s="16" t="s">
        <v>145</v>
      </c>
      <c r="D98" s="18">
        <v>1834663</v>
      </c>
      <c r="E98" s="18">
        <v>1830691.9</v>
      </c>
      <c r="F98" s="30">
        <f t="shared" si="4"/>
        <v>99.78355152962696</v>
      </c>
    </row>
    <row r="99" spans="1:6" s="3" customFormat="1" ht="21.75" customHeight="1">
      <c r="A99" s="14"/>
      <c r="B99" s="23"/>
      <c r="C99" s="16" t="s">
        <v>14</v>
      </c>
      <c r="D99" s="17">
        <v>242023</v>
      </c>
      <c r="E99" s="18">
        <v>241751.86</v>
      </c>
      <c r="F99" s="30">
        <f t="shared" si="4"/>
        <v>99.88796932522942</v>
      </c>
    </row>
    <row r="100" spans="1:6" s="3" customFormat="1" ht="21.75" customHeight="1">
      <c r="A100" s="14"/>
      <c r="B100" s="23"/>
      <c r="C100" s="16" t="s">
        <v>45</v>
      </c>
      <c r="D100" s="17">
        <v>95325</v>
      </c>
      <c r="E100" s="18">
        <v>95222.87</v>
      </c>
      <c r="F100" s="19">
        <f aca="true" t="shared" si="5" ref="F100:F128">E100/D100*100</f>
        <v>99.89286126409651</v>
      </c>
    </row>
    <row r="101" spans="1:6" s="3" customFormat="1" ht="21.75" customHeight="1">
      <c r="A101" s="14"/>
      <c r="B101" s="23" t="s">
        <v>85</v>
      </c>
      <c r="C101" s="24" t="s">
        <v>86</v>
      </c>
      <c r="D101" s="17">
        <f>D102+D103+D104</f>
        <v>193239</v>
      </c>
      <c r="E101" s="18">
        <f>E102+E103+E104</f>
        <v>190165.27999999997</v>
      </c>
      <c r="F101" s="30">
        <f t="shared" si="5"/>
        <v>98.40936870921499</v>
      </c>
    </row>
    <row r="102" spans="1:6" s="3" customFormat="1" ht="21.75" customHeight="1">
      <c r="A102" s="14"/>
      <c r="B102" s="23"/>
      <c r="C102" s="16" t="s">
        <v>145</v>
      </c>
      <c r="D102" s="17">
        <v>168720</v>
      </c>
      <c r="E102" s="18">
        <v>165953.58</v>
      </c>
      <c r="F102" s="19">
        <f t="shared" si="5"/>
        <v>98.36034850640112</v>
      </c>
    </row>
    <row r="103" spans="1:6" s="3" customFormat="1" ht="21.75" customHeight="1">
      <c r="A103" s="14"/>
      <c r="B103" s="23"/>
      <c r="C103" s="48" t="s">
        <v>14</v>
      </c>
      <c r="D103" s="21">
        <v>13040</v>
      </c>
      <c r="E103" s="25">
        <v>13032.96</v>
      </c>
      <c r="F103" s="30">
        <f t="shared" si="5"/>
        <v>99.94601226993865</v>
      </c>
    </row>
    <row r="104" spans="1:6" s="3" customFormat="1" ht="21.75" customHeight="1">
      <c r="A104" s="14"/>
      <c r="B104" s="23"/>
      <c r="C104" s="16" t="s">
        <v>45</v>
      </c>
      <c r="D104" s="17">
        <v>11479</v>
      </c>
      <c r="E104" s="18">
        <v>11178.74</v>
      </c>
      <c r="F104" s="19">
        <f t="shared" si="5"/>
        <v>97.38426692220577</v>
      </c>
    </row>
    <row r="105" spans="1:6" s="3" customFormat="1" ht="21.75" customHeight="1">
      <c r="A105" s="47"/>
      <c r="B105" s="44" t="s">
        <v>87</v>
      </c>
      <c r="C105" s="48" t="s">
        <v>88</v>
      </c>
      <c r="D105" s="18">
        <f>D106</f>
        <v>37115</v>
      </c>
      <c r="E105" s="21">
        <f>E106</f>
        <v>33755.6</v>
      </c>
      <c r="F105" s="30">
        <f t="shared" si="5"/>
        <v>90.94867304324397</v>
      </c>
    </row>
    <row r="106" spans="1:6" s="3" customFormat="1" ht="21.75" customHeight="1">
      <c r="A106" s="14"/>
      <c r="B106" s="23"/>
      <c r="C106" s="16" t="s">
        <v>11</v>
      </c>
      <c r="D106" s="17">
        <v>37115</v>
      </c>
      <c r="E106" s="18">
        <v>33755.6</v>
      </c>
      <c r="F106" s="19">
        <f t="shared" si="5"/>
        <v>90.94867304324397</v>
      </c>
    </row>
    <row r="107" spans="1:6" s="3" customFormat="1" ht="21.75" customHeight="1">
      <c r="A107" s="14"/>
      <c r="B107" s="23" t="s">
        <v>150</v>
      </c>
      <c r="C107" s="24" t="s">
        <v>151</v>
      </c>
      <c r="D107" s="18">
        <f>D108+D109+D110</f>
        <v>55430</v>
      </c>
      <c r="E107" s="17">
        <f>E108+E109+E110</f>
        <v>54941.03</v>
      </c>
      <c r="F107" s="19">
        <f t="shared" si="5"/>
        <v>99.11786036442359</v>
      </c>
    </row>
    <row r="108" spans="1:6" s="3" customFormat="1" ht="21.75" customHeight="1">
      <c r="A108" s="14"/>
      <c r="B108" s="23"/>
      <c r="C108" s="16" t="s">
        <v>145</v>
      </c>
      <c r="D108" s="17">
        <v>51625</v>
      </c>
      <c r="E108" s="18">
        <v>51279.47</v>
      </c>
      <c r="F108" s="19">
        <f t="shared" si="5"/>
        <v>99.33069249394674</v>
      </c>
    </row>
    <row r="109" spans="1:6" s="3" customFormat="1" ht="21.75" customHeight="1">
      <c r="A109" s="14"/>
      <c r="B109" s="23"/>
      <c r="C109" s="24" t="s">
        <v>14</v>
      </c>
      <c r="D109" s="17">
        <v>3295</v>
      </c>
      <c r="E109" s="18">
        <v>3295</v>
      </c>
      <c r="F109" s="19">
        <f t="shared" si="5"/>
        <v>100</v>
      </c>
    </row>
    <row r="110" spans="1:6" s="3" customFormat="1" ht="21.75" customHeight="1">
      <c r="A110" s="14"/>
      <c r="B110" s="23"/>
      <c r="C110" s="16" t="s">
        <v>45</v>
      </c>
      <c r="D110" s="17">
        <v>510</v>
      </c>
      <c r="E110" s="18">
        <v>366.56</v>
      </c>
      <c r="F110" s="19">
        <f t="shared" si="5"/>
        <v>71.87450980392157</v>
      </c>
    </row>
    <row r="111" spans="1:6" s="3" customFormat="1" ht="21.75" customHeight="1">
      <c r="A111" s="14"/>
      <c r="B111" s="23" t="s">
        <v>89</v>
      </c>
      <c r="C111" s="24" t="s">
        <v>90</v>
      </c>
      <c r="D111" s="17">
        <f>D112+D113+D114</f>
        <v>842091</v>
      </c>
      <c r="E111" s="18">
        <f>E112+E113+E114</f>
        <v>839628.55</v>
      </c>
      <c r="F111" s="30">
        <f t="shared" si="5"/>
        <v>99.70757910962116</v>
      </c>
    </row>
    <row r="112" spans="1:6" s="3" customFormat="1" ht="21.75" customHeight="1">
      <c r="A112" s="14"/>
      <c r="B112" s="23"/>
      <c r="C112" s="16" t="s">
        <v>145</v>
      </c>
      <c r="D112" s="17">
        <v>656608</v>
      </c>
      <c r="E112" s="18">
        <v>655436.25</v>
      </c>
      <c r="F112" s="30">
        <f t="shared" si="5"/>
        <v>99.82154497051513</v>
      </c>
    </row>
    <row r="113" spans="1:6" s="3" customFormat="1" ht="21.75" customHeight="1">
      <c r="A113" s="14"/>
      <c r="B113" s="23"/>
      <c r="C113" s="48" t="s">
        <v>14</v>
      </c>
      <c r="D113" s="17">
        <v>152495</v>
      </c>
      <c r="E113" s="18">
        <v>152015.82</v>
      </c>
      <c r="F113" s="19">
        <f t="shared" si="5"/>
        <v>99.68577330404275</v>
      </c>
    </row>
    <row r="114" spans="1:6" s="3" customFormat="1" ht="21.75" customHeight="1">
      <c r="A114" s="14"/>
      <c r="B114" s="23"/>
      <c r="C114" s="16" t="s">
        <v>45</v>
      </c>
      <c r="D114" s="17">
        <v>32988</v>
      </c>
      <c r="E114" s="18">
        <v>32176.48</v>
      </c>
      <c r="F114" s="26">
        <f t="shared" si="5"/>
        <v>97.53995392263853</v>
      </c>
    </row>
    <row r="115" spans="1:6" s="3" customFormat="1" ht="21.75" customHeight="1">
      <c r="A115" s="47"/>
      <c r="B115" s="44" t="s">
        <v>91</v>
      </c>
      <c r="C115" s="48" t="s">
        <v>92</v>
      </c>
      <c r="D115" s="21">
        <f>D116+D117+D118</f>
        <v>150781</v>
      </c>
      <c r="E115" s="25">
        <f>E116+E117+E118</f>
        <v>148447.62</v>
      </c>
      <c r="F115" s="30">
        <f t="shared" si="5"/>
        <v>98.45247080202412</v>
      </c>
    </row>
    <row r="116" spans="1:6" s="3" customFormat="1" ht="21.75" customHeight="1">
      <c r="A116" s="14"/>
      <c r="B116" s="23"/>
      <c r="C116" s="16" t="s">
        <v>145</v>
      </c>
      <c r="D116" s="17">
        <v>9366</v>
      </c>
      <c r="E116" s="18">
        <v>8963</v>
      </c>
      <c r="F116" s="19">
        <f t="shared" si="5"/>
        <v>95.69720264787529</v>
      </c>
    </row>
    <row r="117" spans="1:6" s="3" customFormat="1" ht="21.75" customHeight="1">
      <c r="A117" s="14"/>
      <c r="B117" s="23"/>
      <c r="C117" s="16" t="s">
        <v>14</v>
      </c>
      <c r="D117" s="17">
        <v>32085</v>
      </c>
      <c r="E117" s="18">
        <v>30154.62</v>
      </c>
      <c r="F117" s="30">
        <f t="shared" si="5"/>
        <v>93.98354371201496</v>
      </c>
    </row>
    <row r="118" spans="1:6" s="3" customFormat="1" ht="21.75" customHeight="1">
      <c r="A118" s="14"/>
      <c r="B118" s="23"/>
      <c r="C118" s="16" t="s">
        <v>11</v>
      </c>
      <c r="D118" s="17">
        <v>109330</v>
      </c>
      <c r="E118" s="18">
        <v>109330</v>
      </c>
      <c r="F118" s="30">
        <f t="shared" si="5"/>
        <v>100</v>
      </c>
    </row>
    <row r="119" spans="1:6" s="3" customFormat="1" ht="21.75" customHeight="1">
      <c r="A119" s="14"/>
      <c r="B119" s="23" t="s">
        <v>93</v>
      </c>
      <c r="C119" s="24" t="s">
        <v>94</v>
      </c>
      <c r="D119" s="18">
        <f>D120</f>
        <v>18881</v>
      </c>
      <c r="E119" s="17">
        <f>E120</f>
        <v>16014.07</v>
      </c>
      <c r="F119" s="30">
        <f t="shared" si="5"/>
        <v>84.81579365499708</v>
      </c>
    </row>
    <row r="120" spans="1:6" s="3" customFormat="1" ht="21.75" customHeight="1">
      <c r="A120" s="14"/>
      <c r="B120" s="23"/>
      <c r="C120" s="16" t="s">
        <v>14</v>
      </c>
      <c r="D120" s="28">
        <v>18881</v>
      </c>
      <c r="E120" s="29">
        <v>16014.07</v>
      </c>
      <c r="F120" s="30">
        <f t="shared" si="5"/>
        <v>84.81579365499708</v>
      </c>
    </row>
    <row r="121" spans="1:6" s="3" customFormat="1" ht="21.75" customHeight="1">
      <c r="A121" s="14"/>
      <c r="B121" s="23" t="s">
        <v>95</v>
      </c>
      <c r="C121" s="24" t="s">
        <v>16</v>
      </c>
      <c r="D121" s="18">
        <f>D122+D123+D124+D125</f>
        <v>26384</v>
      </c>
      <c r="E121" s="17">
        <f>E122+E123+E124+E125</f>
        <v>26291.989999999998</v>
      </c>
      <c r="F121" s="19">
        <f t="shared" si="5"/>
        <v>99.65126591873862</v>
      </c>
    </row>
    <row r="122" spans="1:6" s="3" customFormat="1" ht="21.75" customHeight="1">
      <c r="A122" s="14"/>
      <c r="B122" s="23"/>
      <c r="C122" s="16" t="s">
        <v>145</v>
      </c>
      <c r="D122" s="17">
        <v>332</v>
      </c>
      <c r="E122" s="18">
        <v>240</v>
      </c>
      <c r="F122" s="19">
        <f t="shared" si="5"/>
        <v>72.28915662650603</v>
      </c>
    </row>
    <row r="123" spans="1:6" s="3" customFormat="1" ht="21.75" customHeight="1">
      <c r="A123" s="14"/>
      <c r="B123" s="23"/>
      <c r="C123" s="16" t="s">
        <v>14</v>
      </c>
      <c r="D123" s="17">
        <v>18392</v>
      </c>
      <c r="E123" s="18">
        <v>18392</v>
      </c>
      <c r="F123" s="30">
        <f t="shared" si="5"/>
        <v>100</v>
      </c>
    </row>
    <row r="124" spans="1:6" s="3" customFormat="1" ht="21.75" customHeight="1">
      <c r="A124" s="14"/>
      <c r="B124" s="23"/>
      <c r="C124" s="16" t="s">
        <v>45</v>
      </c>
      <c r="D124" s="17">
        <v>5664</v>
      </c>
      <c r="E124" s="18">
        <v>5663.99</v>
      </c>
      <c r="F124" s="30">
        <f t="shared" si="5"/>
        <v>99.99982344632768</v>
      </c>
    </row>
    <row r="125" spans="1:6" s="3" customFormat="1" ht="21.75" customHeight="1">
      <c r="A125" s="14"/>
      <c r="B125" s="23"/>
      <c r="C125" s="24" t="s">
        <v>11</v>
      </c>
      <c r="D125" s="17">
        <v>1996</v>
      </c>
      <c r="E125" s="18">
        <v>1996</v>
      </c>
      <c r="F125" s="30">
        <f t="shared" si="5"/>
        <v>100</v>
      </c>
    </row>
    <row r="126" spans="1:6" s="13" customFormat="1" ht="25.5" customHeight="1">
      <c r="A126" s="7" t="s">
        <v>96</v>
      </c>
      <c r="B126" s="56"/>
      <c r="C126" s="42" t="s">
        <v>97</v>
      </c>
      <c r="D126" s="11">
        <f>D127+D129</f>
        <v>60000</v>
      </c>
      <c r="E126" s="10">
        <f>E127+E129</f>
        <v>51940.68</v>
      </c>
      <c r="F126" s="12">
        <f t="shared" si="5"/>
        <v>86.5678</v>
      </c>
    </row>
    <row r="127" spans="1:6" s="3" customFormat="1" ht="21.75" customHeight="1">
      <c r="A127" s="14"/>
      <c r="B127" s="15" t="s">
        <v>98</v>
      </c>
      <c r="C127" s="16" t="s">
        <v>99</v>
      </c>
      <c r="D127" s="17">
        <v>2000</v>
      </c>
      <c r="E127" s="18">
        <v>0</v>
      </c>
      <c r="F127" s="39">
        <f t="shared" si="5"/>
        <v>0</v>
      </c>
    </row>
    <row r="128" spans="1:6" s="3" customFormat="1" ht="21.75" customHeight="1">
      <c r="A128" s="14"/>
      <c r="B128" s="15"/>
      <c r="C128" s="48" t="s">
        <v>14</v>
      </c>
      <c r="D128" s="17">
        <v>2000</v>
      </c>
      <c r="E128" s="18">
        <v>0</v>
      </c>
      <c r="F128" s="19">
        <f t="shared" si="5"/>
        <v>0</v>
      </c>
    </row>
    <row r="129" spans="1:6" s="3" customFormat="1" ht="21.75" customHeight="1">
      <c r="A129" s="14"/>
      <c r="B129" s="15" t="s">
        <v>100</v>
      </c>
      <c r="C129" s="16" t="s">
        <v>101</v>
      </c>
      <c r="D129" s="17">
        <f>D130+D131+D132</f>
        <v>58000</v>
      </c>
      <c r="E129" s="18">
        <f>E130+E131+E132</f>
        <v>51940.68</v>
      </c>
      <c r="F129" s="19">
        <f aca="true" t="shared" si="6" ref="F129:F160">E129/D129*100</f>
        <v>89.55289655172413</v>
      </c>
    </row>
    <row r="130" spans="1:6" s="3" customFormat="1" ht="21.75" customHeight="1">
      <c r="A130" s="14"/>
      <c r="B130" s="15"/>
      <c r="C130" s="16" t="s">
        <v>145</v>
      </c>
      <c r="D130" s="17">
        <v>3450</v>
      </c>
      <c r="E130" s="18">
        <v>2500</v>
      </c>
      <c r="F130" s="19">
        <f t="shared" si="6"/>
        <v>72.46376811594203</v>
      </c>
    </row>
    <row r="131" spans="1:6" s="3" customFormat="1" ht="21.75" customHeight="1">
      <c r="A131" s="14"/>
      <c r="B131" s="15"/>
      <c r="C131" s="16" t="s">
        <v>14</v>
      </c>
      <c r="D131" s="17">
        <v>39550</v>
      </c>
      <c r="E131" s="18">
        <v>35140.68</v>
      </c>
      <c r="F131" s="19">
        <f t="shared" si="6"/>
        <v>88.85127686472819</v>
      </c>
    </row>
    <row r="132" spans="1:6" s="3" customFormat="1" ht="21.75" customHeight="1">
      <c r="A132" s="33"/>
      <c r="B132" s="34"/>
      <c r="C132" s="51" t="s">
        <v>45</v>
      </c>
      <c r="D132" s="40">
        <v>15000</v>
      </c>
      <c r="E132" s="35">
        <v>14300</v>
      </c>
      <c r="F132" s="30">
        <f t="shared" si="6"/>
        <v>95.33333333333334</v>
      </c>
    </row>
    <row r="133" spans="1:6" s="13" customFormat="1" ht="25.5" customHeight="1">
      <c r="A133" s="7" t="s">
        <v>102</v>
      </c>
      <c r="B133" s="56"/>
      <c r="C133" s="42" t="s">
        <v>103</v>
      </c>
      <c r="D133" s="11">
        <f>D134+D138+D140+D143+D145+D147+D151+D153</f>
        <v>1703790</v>
      </c>
      <c r="E133" s="11">
        <f>E134+E138+E140+E143+E145+E147+E151+E153</f>
        <v>1677989</v>
      </c>
      <c r="F133" s="12">
        <f t="shared" si="6"/>
        <v>98.48567018235815</v>
      </c>
    </row>
    <row r="134" spans="1:6" s="3" customFormat="1" ht="53.25" customHeight="1">
      <c r="A134" s="14"/>
      <c r="B134" s="15" t="s">
        <v>104</v>
      </c>
      <c r="C134" s="53" t="s">
        <v>105</v>
      </c>
      <c r="D134" s="68">
        <f>D135+D136+D137</f>
        <v>1152114</v>
      </c>
      <c r="E134" s="17">
        <f>E135+E136+E137</f>
        <v>1146723.21</v>
      </c>
      <c r="F134" s="19">
        <f t="shared" si="6"/>
        <v>99.53209578218821</v>
      </c>
    </row>
    <row r="135" spans="1:6" s="3" customFormat="1" ht="21.75" customHeight="1">
      <c r="A135" s="14"/>
      <c r="B135" s="15"/>
      <c r="C135" s="16" t="s">
        <v>145</v>
      </c>
      <c r="D135" s="17">
        <v>35231</v>
      </c>
      <c r="E135" s="18">
        <v>32171.7</v>
      </c>
      <c r="F135" s="19">
        <f t="shared" si="6"/>
        <v>91.31645425903324</v>
      </c>
    </row>
    <row r="136" spans="1:6" s="3" customFormat="1" ht="21.75" customHeight="1">
      <c r="A136" s="14"/>
      <c r="B136" s="15"/>
      <c r="C136" s="16" t="s">
        <v>14</v>
      </c>
      <c r="D136" s="17">
        <v>9332</v>
      </c>
      <c r="E136" s="18">
        <v>7572.01</v>
      </c>
      <c r="F136" s="19">
        <f t="shared" si="6"/>
        <v>81.14027003857694</v>
      </c>
    </row>
    <row r="137" spans="1:6" s="3" customFormat="1" ht="21.75" customHeight="1">
      <c r="A137" s="14"/>
      <c r="B137" s="15"/>
      <c r="C137" s="16" t="s">
        <v>45</v>
      </c>
      <c r="D137" s="17">
        <v>1107551</v>
      </c>
      <c r="E137" s="18">
        <v>1106979.5</v>
      </c>
      <c r="F137" s="19">
        <f t="shared" si="6"/>
        <v>99.94839966737423</v>
      </c>
    </row>
    <row r="138" spans="1:6" s="3" customFormat="1" ht="81.75" customHeight="1">
      <c r="A138" s="14"/>
      <c r="B138" s="15" t="s">
        <v>106</v>
      </c>
      <c r="C138" s="38" t="s">
        <v>107</v>
      </c>
      <c r="D138" s="18">
        <f>D139</f>
        <v>9208</v>
      </c>
      <c r="E138" s="17">
        <f>E139</f>
        <v>8899.6</v>
      </c>
      <c r="F138" s="19">
        <f t="shared" si="6"/>
        <v>96.65073848827107</v>
      </c>
    </row>
    <row r="139" spans="1:6" s="3" customFormat="1" ht="21.75" customHeight="1">
      <c r="A139" s="14"/>
      <c r="B139" s="15"/>
      <c r="C139" s="16" t="s">
        <v>145</v>
      </c>
      <c r="D139" s="17">
        <v>9208</v>
      </c>
      <c r="E139" s="18">
        <v>8899.6</v>
      </c>
      <c r="F139" s="19">
        <f t="shared" si="6"/>
        <v>96.65073848827107</v>
      </c>
    </row>
    <row r="140" spans="1:6" s="3" customFormat="1" ht="33.75" customHeight="1">
      <c r="A140" s="14"/>
      <c r="B140" s="15" t="s">
        <v>108</v>
      </c>
      <c r="C140" s="57" t="s">
        <v>109</v>
      </c>
      <c r="D140" s="17">
        <f>D141+D142</f>
        <v>90354</v>
      </c>
      <c r="E140" s="18">
        <f>E141+E142</f>
        <v>90166.48</v>
      </c>
      <c r="F140" s="19">
        <f t="shared" si="6"/>
        <v>99.79246076543373</v>
      </c>
    </row>
    <row r="141" spans="1:6" s="3" customFormat="1" ht="21.75" customHeight="1">
      <c r="A141" s="14"/>
      <c r="B141" s="15"/>
      <c r="C141" s="16" t="s">
        <v>14</v>
      </c>
      <c r="D141" s="17">
        <v>2000</v>
      </c>
      <c r="E141" s="18">
        <v>1926</v>
      </c>
      <c r="F141" s="19">
        <f t="shared" si="6"/>
        <v>96.3</v>
      </c>
    </row>
    <row r="142" spans="1:6" s="3" customFormat="1" ht="21.75" customHeight="1">
      <c r="A142" s="14"/>
      <c r="B142" s="15"/>
      <c r="C142" s="16" t="s">
        <v>45</v>
      </c>
      <c r="D142" s="17">
        <v>88354</v>
      </c>
      <c r="E142" s="18">
        <v>88240.48</v>
      </c>
      <c r="F142" s="19">
        <f t="shared" si="6"/>
        <v>99.87151685266087</v>
      </c>
    </row>
    <row r="143" spans="1:6" s="3" customFormat="1" ht="21.75" customHeight="1">
      <c r="A143" s="14"/>
      <c r="B143" s="15" t="s">
        <v>110</v>
      </c>
      <c r="C143" s="16" t="s">
        <v>111</v>
      </c>
      <c r="D143" s="18">
        <f>D144</f>
        <v>8000</v>
      </c>
      <c r="E143" s="17">
        <f>E144</f>
        <v>7350.9</v>
      </c>
      <c r="F143" s="19">
        <f t="shared" si="6"/>
        <v>91.88624999999999</v>
      </c>
    </row>
    <row r="144" spans="1:6" s="3" customFormat="1" ht="21.75" customHeight="1">
      <c r="A144" s="14"/>
      <c r="B144" s="14"/>
      <c r="C144" s="16" t="s">
        <v>45</v>
      </c>
      <c r="D144" s="18">
        <v>8000</v>
      </c>
      <c r="E144" s="18">
        <v>7350.9</v>
      </c>
      <c r="F144" s="19">
        <f t="shared" si="6"/>
        <v>91.88624999999999</v>
      </c>
    </row>
    <row r="145" spans="1:6" s="3" customFormat="1" ht="21.75" customHeight="1">
      <c r="A145" s="14"/>
      <c r="B145" s="15" t="s">
        <v>112</v>
      </c>
      <c r="C145" s="24" t="s">
        <v>113</v>
      </c>
      <c r="D145" s="18">
        <f>D146</f>
        <v>69940</v>
      </c>
      <c r="E145" s="17">
        <f>E146</f>
        <v>68876.82</v>
      </c>
      <c r="F145" s="19">
        <f t="shared" si="6"/>
        <v>98.47986845867888</v>
      </c>
    </row>
    <row r="146" spans="1:6" s="3" customFormat="1" ht="21.75" customHeight="1">
      <c r="A146" s="14"/>
      <c r="B146" s="15"/>
      <c r="C146" s="16" t="s">
        <v>45</v>
      </c>
      <c r="D146" s="17">
        <v>69940</v>
      </c>
      <c r="E146" s="18">
        <v>68876.82</v>
      </c>
      <c r="F146" s="19">
        <f t="shared" si="6"/>
        <v>98.47986845867888</v>
      </c>
    </row>
    <row r="147" spans="1:6" s="3" customFormat="1" ht="21.75" customHeight="1">
      <c r="A147" s="14"/>
      <c r="B147" s="15" t="s">
        <v>114</v>
      </c>
      <c r="C147" s="57" t="s">
        <v>115</v>
      </c>
      <c r="D147" s="17">
        <f>D148+D149+D150</f>
        <v>115554</v>
      </c>
      <c r="E147" s="18">
        <f>E148+E149+E150</f>
        <v>111382.79000000001</v>
      </c>
      <c r="F147" s="19">
        <f t="shared" si="6"/>
        <v>96.39025044567909</v>
      </c>
    </row>
    <row r="148" spans="1:6" s="3" customFormat="1" ht="21.75" customHeight="1">
      <c r="A148" s="14"/>
      <c r="B148" s="15"/>
      <c r="C148" s="16" t="s">
        <v>145</v>
      </c>
      <c r="D148" s="17">
        <v>103814</v>
      </c>
      <c r="E148" s="18">
        <v>100951.94</v>
      </c>
      <c r="F148" s="19">
        <f t="shared" si="6"/>
        <v>97.24308860076675</v>
      </c>
    </row>
    <row r="149" spans="1:6" s="3" customFormat="1" ht="21.75" customHeight="1">
      <c r="A149" s="14"/>
      <c r="B149" s="15"/>
      <c r="C149" s="16" t="s">
        <v>14</v>
      </c>
      <c r="D149" s="17">
        <v>11380</v>
      </c>
      <c r="E149" s="18">
        <v>10070.85</v>
      </c>
      <c r="F149" s="19">
        <f t="shared" si="6"/>
        <v>88.49604569420035</v>
      </c>
    </row>
    <row r="150" spans="1:6" s="3" customFormat="1" ht="21.75" customHeight="1">
      <c r="A150" s="14"/>
      <c r="B150" s="15"/>
      <c r="C150" s="16" t="s">
        <v>45</v>
      </c>
      <c r="D150" s="17">
        <v>360</v>
      </c>
      <c r="E150" s="18">
        <v>360</v>
      </c>
      <c r="F150" s="19">
        <f t="shared" si="6"/>
        <v>100</v>
      </c>
    </row>
    <row r="151" spans="1:6" s="3" customFormat="1" ht="21.75" customHeight="1">
      <c r="A151" s="14"/>
      <c r="B151" s="15" t="s">
        <v>116</v>
      </c>
      <c r="C151" s="24" t="s">
        <v>117</v>
      </c>
      <c r="D151" s="18">
        <f>D152</f>
        <v>41329</v>
      </c>
      <c r="E151" s="17">
        <f>E152</f>
        <v>41306.05</v>
      </c>
      <c r="F151" s="19">
        <f t="shared" si="6"/>
        <v>99.94446998475648</v>
      </c>
    </row>
    <row r="152" spans="1:6" s="3" customFormat="1" ht="21.75" customHeight="1">
      <c r="A152" s="14"/>
      <c r="B152" s="15"/>
      <c r="C152" s="16" t="s">
        <v>14</v>
      </c>
      <c r="D152" s="17">
        <v>41329</v>
      </c>
      <c r="E152" s="18">
        <v>41306.05</v>
      </c>
      <c r="F152" s="19">
        <f t="shared" si="6"/>
        <v>99.94446998475648</v>
      </c>
    </row>
    <row r="153" spans="1:6" s="3" customFormat="1" ht="21.75" customHeight="1">
      <c r="A153" s="14"/>
      <c r="B153" s="15" t="s">
        <v>118</v>
      </c>
      <c r="C153" s="16" t="s">
        <v>16</v>
      </c>
      <c r="D153" s="17">
        <f>SUM(D154:D155)</f>
        <v>217291</v>
      </c>
      <c r="E153" s="18">
        <f>SUM(E154:E155)</f>
        <v>203283.15</v>
      </c>
      <c r="F153" s="19">
        <f t="shared" si="6"/>
        <v>93.55341454547128</v>
      </c>
    </row>
    <row r="154" spans="1:6" s="3" customFormat="1" ht="21.75" customHeight="1">
      <c r="A154" s="14"/>
      <c r="B154" s="15"/>
      <c r="C154" s="16" t="s">
        <v>45</v>
      </c>
      <c r="D154" s="17">
        <v>112291</v>
      </c>
      <c r="E154" s="18">
        <v>112081.4</v>
      </c>
      <c r="F154" s="19">
        <f t="shared" si="6"/>
        <v>99.81334212002743</v>
      </c>
    </row>
    <row r="155" spans="1:6" s="3" customFormat="1" ht="21.75" customHeight="1">
      <c r="A155" s="22"/>
      <c r="B155" s="1"/>
      <c r="C155" s="24" t="s">
        <v>119</v>
      </c>
      <c r="D155" s="55">
        <v>105000</v>
      </c>
      <c r="E155" s="25">
        <v>91201.75</v>
      </c>
      <c r="F155" s="30">
        <f t="shared" si="6"/>
        <v>86.85880952380953</v>
      </c>
    </row>
    <row r="156" spans="1:6" s="13" customFormat="1" ht="25.5" customHeight="1">
      <c r="A156" s="7" t="s">
        <v>120</v>
      </c>
      <c r="B156" s="56"/>
      <c r="C156" s="42" t="s">
        <v>121</v>
      </c>
      <c r="D156" s="11">
        <f>D157+D161+D163</f>
        <v>116802</v>
      </c>
      <c r="E156" s="10">
        <f>E157+E161+E163</f>
        <v>107776.79000000001</v>
      </c>
      <c r="F156" s="12">
        <f t="shared" si="6"/>
        <v>92.27306895429874</v>
      </c>
    </row>
    <row r="157" spans="1:6" s="3" customFormat="1" ht="21.75" customHeight="1">
      <c r="A157" s="14"/>
      <c r="B157" s="15" t="s">
        <v>122</v>
      </c>
      <c r="C157" s="24" t="s">
        <v>123</v>
      </c>
      <c r="D157" s="17">
        <f>D158+D159+D160</f>
        <v>37651</v>
      </c>
      <c r="E157" s="18">
        <f>E158+E159+E160</f>
        <v>35615.96</v>
      </c>
      <c r="F157" s="19">
        <f t="shared" si="6"/>
        <v>94.59499083689677</v>
      </c>
    </row>
    <row r="158" spans="1:6" s="3" customFormat="1" ht="21.75" customHeight="1">
      <c r="A158" s="14"/>
      <c r="B158" s="15"/>
      <c r="C158" s="16" t="s">
        <v>145</v>
      </c>
      <c r="D158" s="17">
        <v>36106</v>
      </c>
      <c r="E158" s="18">
        <v>34072.56</v>
      </c>
      <c r="F158" s="19">
        <f t="shared" si="6"/>
        <v>94.36813825956905</v>
      </c>
    </row>
    <row r="159" spans="1:6" s="3" customFormat="1" ht="21.75" customHeight="1">
      <c r="A159" s="14"/>
      <c r="B159" s="15"/>
      <c r="C159" s="16" t="s">
        <v>14</v>
      </c>
      <c r="D159" s="17">
        <v>805</v>
      </c>
      <c r="E159" s="18">
        <v>805</v>
      </c>
      <c r="F159" s="19">
        <f t="shared" si="6"/>
        <v>100</v>
      </c>
    </row>
    <row r="160" spans="1:6" s="3" customFormat="1" ht="21.75" customHeight="1">
      <c r="A160" s="14"/>
      <c r="B160" s="15"/>
      <c r="C160" s="16" t="s">
        <v>45</v>
      </c>
      <c r="D160" s="17">
        <v>740</v>
      </c>
      <c r="E160" s="18">
        <v>738.4</v>
      </c>
      <c r="F160" s="19">
        <f t="shared" si="6"/>
        <v>99.78378378378379</v>
      </c>
    </row>
    <row r="161" spans="1:6" s="3" customFormat="1" ht="21.75" customHeight="1">
      <c r="A161" s="14"/>
      <c r="B161" s="15" t="s">
        <v>124</v>
      </c>
      <c r="C161" s="48" t="s">
        <v>125</v>
      </c>
      <c r="D161" s="18">
        <f>D162</f>
        <v>77351</v>
      </c>
      <c r="E161" s="17">
        <f>E162</f>
        <v>70360.83</v>
      </c>
      <c r="F161" s="19">
        <f aca="true" t="shared" si="7" ref="F161:F213">E161/D161*100</f>
        <v>90.96305154425929</v>
      </c>
    </row>
    <row r="162" spans="1:6" s="3" customFormat="1" ht="21.75" customHeight="1">
      <c r="A162" s="14"/>
      <c r="B162" s="15"/>
      <c r="C162" s="16" t="s">
        <v>45</v>
      </c>
      <c r="D162" s="17">
        <v>77351</v>
      </c>
      <c r="E162" s="18">
        <v>70360.83</v>
      </c>
      <c r="F162" s="19">
        <f t="shared" si="7"/>
        <v>90.96305154425929</v>
      </c>
    </row>
    <row r="163" spans="1:6" s="3" customFormat="1" ht="21.75" customHeight="1">
      <c r="A163" s="14"/>
      <c r="B163" s="14" t="s">
        <v>126</v>
      </c>
      <c r="C163" s="16" t="s">
        <v>16</v>
      </c>
      <c r="D163" s="18">
        <f>D164</f>
        <v>1800</v>
      </c>
      <c r="E163" s="18">
        <f>E164</f>
        <v>1800</v>
      </c>
      <c r="F163" s="19">
        <f t="shared" si="7"/>
        <v>100</v>
      </c>
    </row>
    <row r="164" spans="1:6" s="3" customFormat="1" ht="23.25" customHeight="1">
      <c r="A164" s="33"/>
      <c r="B164" s="33"/>
      <c r="C164" s="45" t="s">
        <v>11</v>
      </c>
      <c r="D164" s="35">
        <v>1800</v>
      </c>
      <c r="E164" s="35">
        <v>1800</v>
      </c>
      <c r="F164" s="36">
        <f t="shared" si="7"/>
        <v>100</v>
      </c>
    </row>
    <row r="165" spans="1:6" s="3" customFormat="1" ht="30.75" customHeight="1">
      <c r="A165" s="7" t="s">
        <v>127</v>
      </c>
      <c r="B165" s="56"/>
      <c r="C165" s="37" t="s">
        <v>128</v>
      </c>
      <c r="D165" s="11">
        <f>D166+D168+D170+D172</f>
        <v>645216.28</v>
      </c>
      <c r="E165" s="11">
        <f>E166+E168+E170+E172</f>
        <v>641487.6000000001</v>
      </c>
      <c r="F165" s="12">
        <f t="shared" si="7"/>
        <v>99.42210385639991</v>
      </c>
    </row>
    <row r="166" spans="1:6" s="3" customFormat="1" ht="21.75" customHeight="1">
      <c r="A166" s="14"/>
      <c r="B166" s="54" t="s">
        <v>129</v>
      </c>
      <c r="C166" s="53" t="s">
        <v>130</v>
      </c>
      <c r="D166" s="17">
        <f>D167</f>
        <v>26400</v>
      </c>
      <c r="E166" s="18">
        <f>E167</f>
        <v>23793.33</v>
      </c>
      <c r="F166" s="30">
        <f t="shared" si="7"/>
        <v>90.12625000000001</v>
      </c>
    </row>
    <row r="167" spans="1:6" s="3" customFormat="1" ht="21.75" customHeight="1">
      <c r="A167" s="14"/>
      <c r="B167" s="54"/>
      <c r="C167" s="16" t="s">
        <v>14</v>
      </c>
      <c r="D167" s="17">
        <v>26400</v>
      </c>
      <c r="E167" s="18">
        <v>23793.33</v>
      </c>
      <c r="F167" s="30">
        <f t="shared" si="7"/>
        <v>90.12625000000001</v>
      </c>
    </row>
    <row r="168" spans="1:6" s="3" customFormat="1" ht="21.75" customHeight="1">
      <c r="A168" s="14"/>
      <c r="B168" s="15" t="s">
        <v>131</v>
      </c>
      <c r="C168" s="16" t="s">
        <v>132</v>
      </c>
      <c r="D168" s="18">
        <f>D169</f>
        <v>160078.28</v>
      </c>
      <c r="E168" s="17">
        <f>E169</f>
        <v>160077.53</v>
      </c>
      <c r="F168" s="19">
        <f t="shared" si="7"/>
        <v>99.99953147922379</v>
      </c>
    </row>
    <row r="169" spans="1:6" s="3" customFormat="1" ht="21.75" customHeight="1">
      <c r="A169" s="14"/>
      <c r="B169" s="54"/>
      <c r="C169" s="16" t="s">
        <v>14</v>
      </c>
      <c r="D169" s="17">
        <v>160078.28</v>
      </c>
      <c r="E169" s="18">
        <v>160077.53</v>
      </c>
      <c r="F169" s="30">
        <f t="shared" si="7"/>
        <v>99.99953147922379</v>
      </c>
    </row>
    <row r="170" spans="1:6" s="3" customFormat="1" ht="30" customHeight="1">
      <c r="A170" s="14"/>
      <c r="B170" s="14" t="s">
        <v>152</v>
      </c>
      <c r="C170" s="59" t="s">
        <v>153</v>
      </c>
      <c r="D170" s="18">
        <f>D171</f>
        <v>381938</v>
      </c>
      <c r="E170" s="17">
        <f>E171</f>
        <v>381937.45</v>
      </c>
      <c r="F170" s="30">
        <f t="shared" si="7"/>
        <v>99.99985599757028</v>
      </c>
    </row>
    <row r="171" spans="1:6" s="3" customFormat="1" ht="21.75" customHeight="1">
      <c r="A171" s="14"/>
      <c r="B171" s="63"/>
      <c r="C171" s="16" t="s">
        <v>14</v>
      </c>
      <c r="D171" s="17">
        <v>381938</v>
      </c>
      <c r="E171" s="18">
        <v>381937.45</v>
      </c>
      <c r="F171" s="30">
        <f t="shared" si="7"/>
        <v>99.99985599757028</v>
      </c>
    </row>
    <row r="172" spans="1:6" s="3" customFormat="1" ht="21.75" customHeight="1">
      <c r="A172" s="14"/>
      <c r="B172" s="54" t="s">
        <v>133</v>
      </c>
      <c r="C172" s="24" t="s">
        <v>16</v>
      </c>
      <c r="D172" s="18">
        <f>D173</f>
        <v>76800</v>
      </c>
      <c r="E172" s="17">
        <f>E173</f>
        <v>75679.29</v>
      </c>
      <c r="F172" s="30">
        <f t="shared" si="7"/>
        <v>98.5407421875</v>
      </c>
    </row>
    <row r="173" spans="1:6" s="3" customFormat="1" ht="21.75" customHeight="1">
      <c r="A173" s="14"/>
      <c r="B173" s="54"/>
      <c r="C173" s="16" t="s">
        <v>14</v>
      </c>
      <c r="D173" s="17">
        <v>76800</v>
      </c>
      <c r="E173" s="18">
        <v>75679.29</v>
      </c>
      <c r="F173" s="30">
        <f t="shared" si="7"/>
        <v>98.5407421875</v>
      </c>
    </row>
    <row r="174" spans="1:6" s="13" customFormat="1" ht="33.75" customHeight="1">
      <c r="A174" s="7" t="s">
        <v>134</v>
      </c>
      <c r="B174" s="56"/>
      <c r="C174" s="42" t="s">
        <v>135</v>
      </c>
      <c r="D174" s="11">
        <f>D175</f>
        <v>275139</v>
      </c>
      <c r="E174" s="10">
        <f>E175</f>
        <v>275139</v>
      </c>
      <c r="F174" s="12">
        <f t="shared" si="7"/>
        <v>100</v>
      </c>
    </row>
    <row r="175" spans="1:6" s="3" customFormat="1" ht="21.75" customHeight="1">
      <c r="A175" s="14"/>
      <c r="B175" s="15" t="s">
        <v>136</v>
      </c>
      <c r="C175" s="16" t="s">
        <v>137</v>
      </c>
      <c r="D175" s="68">
        <f>D176</f>
        <v>275139</v>
      </c>
      <c r="E175" s="17">
        <f>E176</f>
        <v>275139</v>
      </c>
      <c r="F175" s="30">
        <f t="shared" si="7"/>
        <v>100</v>
      </c>
    </row>
    <row r="176" spans="1:6" s="3" customFormat="1" ht="21.75" customHeight="1">
      <c r="A176" s="14"/>
      <c r="B176" s="15"/>
      <c r="C176" s="24" t="s">
        <v>11</v>
      </c>
      <c r="D176" s="17">
        <v>275139</v>
      </c>
      <c r="E176" s="18">
        <v>275139</v>
      </c>
      <c r="F176" s="30">
        <f t="shared" si="7"/>
        <v>100</v>
      </c>
    </row>
    <row r="177" spans="1:6" s="13" customFormat="1" ht="25.5" customHeight="1">
      <c r="A177" s="7" t="s">
        <v>138</v>
      </c>
      <c r="B177" s="56"/>
      <c r="C177" s="42" t="s">
        <v>139</v>
      </c>
      <c r="D177" s="11">
        <f>D178</f>
        <v>38960</v>
      </c>
      <c r="E177" s="10">
        <f>E178</f>
        <v>38960</v>
      </c>
      <c r="F177" s="12">
        <f t="shared" si="7"/>
        <v>100</v>
      </c>
    </row>
    <row r="178" spans="1:6" s="3" customFormat="1" ht="26.25" customHeight="1">
      <c r="A178" s="14"/>
      <c r="B178" s="15" t="s">
        <v>140</v>
      </c>
      <c r="C178" s="24" t="s">
        <v>160</v>
      </c>
      <c r="D178" s="17">
        <f>SUM(D179:D180)</f>
        <v>38960</v>
      </c>
      <c r="E178" s="50">
        <f>SUM(E179:E180)</f>
        <v>38960</v>
      </c>
      <c r="F178" s="30">
        <f t="shared" si="7"/>
        <v>100</v>
      </c>
    </row>
    <row r="179" spans="1:6" s="3" customFormat="1" ht="26.25" customHeight="1">
      <c r="A179" s="14"/>
      <c r="B179" s="15"/>
      <c r="C179" s="16" t="s">
        <v>145</v>
      </c>
      <c r="D179" s="17">
        <v>6000</v>
      </c>
      <c r="E179" s="50">
        <v>6000</v>
      </c>
      <c r="F179" s="30">
        <f t="shared" si="7"/>
        <v>100</v>
      </c>
    </row>
    <row r="180" spans="1:6" s="3" customFormat="1" ht="21.75" customHeight="1">
      <c r="A180" s="22"/>
      <c r="B180" s="1"/>
      <c r="C180" s="24" t="s">
        <v>11</v>
      </c>
      <c r="D180" s="55">
        <v>32960</v>
      </c>
      <c r="E180" s="25">
        <v>32960</v>
      </c>
      <c r="F180" s="30">
        <f t="shared" si="7"/>
        <v>100</v>
      </c>
    </row>
    <row r="181" spans="1:6" s="13" customFormat="1" ht="21.75" customHeight="1">
      <c r="A181" s="97" t="s">
        <v>154</v>
      </c>
      <c r="B181" s="97"/>
      <c r="C181" s="97"/>
      <c r="D181" s="11">
        <f>D7+D15+D19+D27+D31+D37+D59+D71+D85+D89+D93+D96+D126+D133+D156+D165+D174+D177</f>
        <v>9640016.67</v>
      </c>
      <c r="E181" s="11">
        <f>E7+E15+E19+E27+E31+E37+E59+E71+E85+E89+E93+E96+E126+E133+E156+E165+E174+E177</f>
        <v>9426363.36</v>
      </c>
      <c r="F181" s="12">
        <f t="shared" si="7"/>
        <v>97.78368318941921</v>
      </c>
    </row>
    <row r="182" spans="1:6" s="13" customFormat="1" ht="15" customHeight="1">
      <c r="A182" s="88" t="s">
        <v>142</v>
      </c>
      <c r="B182" s="89"/>
      <c r="C182" s="89"/>
      <c r="D182" s="89"/>
      <c r="E182" s="89"/>
      <c r="F182" s="90"/>
    </row>
    <row r="183" spans="1:6" s="3" customFormat="1" ht="21.75" customHeight="1">
      <c r="A183" s="98"/>
      <c r="B183" s="99"/>
      <c r="C183" s="16" t="s">
        <v>145</v>
      </c>
      <c r="D183" s="68">
        <f>D13+D17+D25+D29+D39+D45+D49+D55+D63+D67+D75+D87+D98+D102+D108+D112+D116+D122+D130+D135+D139+D148+D158+D179</f>
        <v>4269149.47</v>
      </c>
      <c r="E183" s="68">
        <f>E13+E17+E25+E29+E39+E45+E49+E55+E63+E67+E75+E87+E98+E102+E108+E112+E116+E122+E130+E135+E139+E148+E158+E179</f>
        <v>4218869.37</v>
      </c>
      <c r="F183" s="75">
        <f t="shared" si="7"/>
        <v>98.82224549987471</v>
      </c>
    </row>
    <row r="184" spans="1:6" s="3" customFormat="1" ht="21.75" customHeight="1">
      <c r="A184" s="100"/>
      <c r="B184" s="101"/>
      <c r="C184" s="61" t="s">
        <v>14</v>
      </c>
      <c r="D184" s="25">
        <f>D11+D14+D18+D26+D30+D33+D35+D40+D42+D46+D50+D53+D56+D61+D64+D68+D76+D79+D81+D83+D88+D91+D95+D99+D103+D109+D113+D117+D120+D123+D128+D131+D136+D141+D149+D152+D159+D167+D169+D171+D173</f>
        <v>2741359.1999999997</v>
      </c>
      <c r="E184" s="25">
        <f>E11+E14+E18+E26+E30+E33+E35+E40+E42+E46+E50+E53+E56+E61+E64+E68+E76+E79+E81+E83+E88+E91+E95+E99+E103+E109+E113+E117+E120+E123+E128+E131+E136+E141+E149+E152+E159+E167+E169+E171+E173</f>
        <v>2628681.350000001</v>
      </c>
      <c r="F184" s="30">
        <f t="shared" si="7"/>
        <v>95.88970865255459</v>
      </c>
    </row>
    <row r="185" spans="1:6" s="13" customFormat="1" ht="21.75" customHeight="1">
      <c r="A185" s="100"/>
      <c r="B185" s="101"/>
      <c r="C185" s="62" t="s">
        <v>11</v>
      </c>
      <c r="D185" s="18">
        <f>D9+D21+D23+D73+D106+D118+D125+D164+D176+D180</f>
        <v>743678</v>
      </c>
      <c r="E185" s="18">
        <f>E9+E21+E23+E73+E106+E118+E125+E164+E176+E180</f>
        <v>735318</v>
      </c>
      <c r="F185" s="30">
        <f t="shared" si="7"/>
        <v>98.87585756200936</v>
      </c>
    </row>
    <row r="186" spans="1:6" s="13" customFormat="1" ht="21.75" customHeight="1">
      <c r="A186" s="100"/>
      <c r="B186" s="101"/>
      <c r="C186" s="63" t="s">
        <v>45</v>
      </c>
      <c r="D186" s="25">
        <f>D43+D47+D51+D57+D65+D69+D77+D84+D100+D104+D110+D114+D124+D132+D137+D142+D144+D146+D150+D154+D160+D162</f>
        <v>1755830</v>
      </c>
      <c r="E186" s="25">
        <f>E43+E47+E51+E57+E65+E69+E77+E84+E100+E104+E110+E114+E124+E132+E137+E142+E144+E146+E150+E154+E160+E162</f>
        <v>1733226.5999999999</v>
      </c>
      <c r="F186" s="30">
        <f t="shared" si="7"/>
        <v>98.71266580477608</v>
      </c>
    </row>
    <row r="187" spans="1:6" s="13" customFormat="1" ht="21.75" customHeight="1">
      <c r="A187" s="100"/>
      <c r="B187" s="101"/>
      <c r="C187" s="62" t="s">
        <v>119</v>
      </c>
      <c r="D187" s="29">
        <f>D155</f>
        <v>105000</v>
      </c>
      <c r="E187" s="29">
        <f>E155</f>
        <v>91201.75</v>
      </c>
      <c r="F187" s="30">
        <f t="shared" si="7"/>
        <v>86.85880952380953</v>
      </c>
    </row>
    <row r="188" spans="1:6" s="13" customFormat="1" ht="21.75" customHeight="1">
      <c r="A188" s="102"/>
      <c r="B188" s="103"/>
      <c r="C188" s="64" t="s">
        <v>144</v>
      </c>
      <c r="D188" s="35">
        <f>D92</f>
        <v>25000</v>
      </c>
      <c r="E188" s="35">
        <f>E92</f>
        <v>19066.29</v>
      </c>
      <c r="F188" s="36">
        <f t="shared" si="7"/>
        <v>76.26516</v>
      </c>
    </row>
    <row r="189" spans="1:6" s="3" customFormat="1" ht="21.75" customHeight="1">
      <c r="A189" s="91" t="s">
        <v>146</v>
      </c>
      <c r="B189" s="92"/>
      <c r="C189" s="92"/>
      <c r="D189" s="92"/>
      <c r="E189" s="92"/>
      <c r="F189" s="93"/>
    </row>
    <row r="190" spans="1:6" s="13" customFormat="1" ht="21.75" customHeight="1">
      <c r="A190" s="7" t="s">
        <v>21</v>
      </c>
      <c r="B190" s="8"/>
      <c r="C190" s="37" t="s">
        <v>22</v>
      </c>
      <c r="D190" s="11">
        <f>D192</f>
        <v>1308469</v>
      </c>
      <c r="E190" s="10">
        <f>E192</f>
        <v>1307212.67</v>
      </c>
      <c r="F190" s="12">
        <f>E190/D190*100</f>
        <v>99.9039847333028</v>
      </c>
    </row>
    <row r="191" spans="1:6" s="3" customFormat="1" ht="21.75" customHeight="1">
      <c r="A191" s="14"/>
      <c r="B191" s="15" t="s">
        <v>27</v>
      </c>
      <c r="C191" s="16" t="s">
        <v>28</v>
      </c>
      <c r="D191" s="68">
        <f>D192</f>
        <v>1308469</v>
      </c>
      <c r="E191" s="17">
        <f>E192</f>
        <v>1307212.67</v>
      </c>
      <c r="F191" s="19">
        <f>E191/D191*100</f>
        <v>99.9039847333028</v>
      </c>
    </row>
    <row r="192" spans="1:6" s="3" customFormat="1" ht="26.25" customHeight="1">
      <c r="A192" s="14"/>
      <c r="B192" s="23"/>
      <c r="C192" s="41" t="s">
        <v>29</v>
      </c>
      <c r="D192" s="17">
        <v>1308469</v>
      </c>
      <c r="E192" s="25">
        <v>1307212.67</v>
      </c>
      <c r="F192" s="19">
        <f>E192/D192*100</f>
        <v>99.9039847333028</v>
      </c>
    </row>
    <row r="193" spans="1:6" s="13" customFormat="1" ht="21.75" customHeight="1">
      <c r="A193" s="7" t="s">
        <v>39</v>
      </c>
      <c r="B193" s="8"/>
      <c r="C193" s="42" t="s">
        <v>40</v>
      </c>
      <c r="D193" s="11">
        <f>D194+D196</f>
        <v>18190</v>
      </c>
      <c r="E193" s="11">
        <f>E194+E196</f>
        <v>6471.26</v>
      </c>
      <c r="F193" s="12">
        <f>E193/D193*100</f>
        <v>35.57592083562397</v>
      </c>
    </row>
    <row r="194" spans="1:6" s="3" customFormat="1" ht="21.75" customHeight="1">
      <c r="A194" s="47"/>
      <c r="B194" s="44" t="s">
        <v>46</v>
      </c>
      <c r="C194" s="48" t="s">
        <v>47</v>
      </c>
      <c r="D194" s="68">
        <f>D195</f>
        <v>2500</v>
      </c>
      <c r="E194" s="49">
        <f>E195</f>
        <v>1675.6</v>
      </c>
      <c r="F194" s="19">
        <f aca="true" t="shared" si="8" ref="F194:F212">E194/D194*100</f>
        <v>67.024</v>
      </c>
    </row>
    <row r="195" spans="1:6" s="3" customFormat="1" ht="21.75" customHeight="1">
      <c r="A195" s="14"/>
      <c r="B195" s="1"/>
      <c r="C195" s="41" t="s">
        <v>29</v>
      </c>
      <c r="D195" s="55">
        <v>2500</v>
      </c>
      <c r="E195" s="25">
        <v>1675.6</v>
      </c>
      <c r="F195" s="19">
        <f t="shared" si="8"/>
        <v>67.024</v>
      </c>
    </row>
    <row r="196" spans="1:6" s="3" customFormat="1" ht="21.75" customHeight="1">
      <c r="A196" s="14"/>
      <c r="B196" s="23" t="s">
        <v>50</v>
      </c>
      <c r="C196" s="16" t="s">
        <v>51</v>
      </c>
      <c r="D196" s="18">
        <f>D197</f>
        <v>15690</v>
      </c>
      <c r="E196" s="17">
        <f>E197</f>
        <v>4795.66</v>
      </c>
      <c r="F196" s="19">
        <f t="shared" si="8"/>
        <v>30.565073295092414</v>
      </c>
    </row>
    <row r="197" spans="1:6" s="3" customFormat="1" ht="21.75" customHeight="1">
      <c r="A197" s="33"/>
      <c r="B197" s="1"/>
      <c r="C197" s="41" t="s">
        <v>29</v>
      </c>
      <c r="D197" s="55">
        <v>15690</v>
      </c>
      <c r="E197" s="25">
        <v>4795.66</v>
      </c>
      <c r="F197" s="26">
        <f t="shared" si="8"/>
        <v>30.565073295092414</v>
      </c>
    </row>
    <row r="198" spans="1:6" s="13" customFormat="1" ht="21.75" customHeight="1">
      <c r="A198" s="7" t="s">
        <v>81</v>
      </c>
      <c r="B198" s="8"/>
      <c r="C198" s="42" t="s">
        <v>82</v>
      </c>
      <c r="D198" s="11">
        <f>D199</f>
        <v>5292</v>
      </c>
      <c r="E198" s="10">
        <f>E199</f>
        <v>5291.8</v>
      </c>
      <c r="F198" s="12">
        <f t="shared" si="8"/>
        <v>99.99622071050642</v>
      </c>
    </row>
    <row r="199" spans="1:6" s="3" customFormat="1" ht="21.75" customHeight="1">
      <c r="A199" s="14"/>
      <c r="B199" s="23" t="s">
        <v>83</v>
      </c>
      <c r="C199" s="70" t="s">
        <v>84</v>
      </c>
      <c r="D199" s="68">
        <f>D200</f>
        <v>5292</v>
      </c>
      <c r="E199" s="17">
        <f>E200</f>
        <v>5291.8</v>
      </c>
      <c r="F199" s="30">
        <f t="shared" si="8"/>
        <v>99.99622071050642</v>
      </c>
    </row>
    <row r="200" spans="1:6" s="3" customFormat="1" ht="21.75" customHeight="1">
      <c r="A200" s="14"/>
      <c r="B200" s="71"/>
      <c r="C200" s="52" t="s">
        <v>29</v>
      </c>
      <c r="D200" s="18">
        <v>5292</v>
      </c>
      <c r="E200" s="25">
        <v>5291.8</v>
      </c>
      <c r="F200" s="30">
        <f t="shared" si="8"/>
        <v>99.99622071050642</v>
      </c>
    </row>
    <row r="201" spans="1:6" s="3" customFormat="1" ht="30.75" customHeight="1">
      <c r="A201" s="7" t="s">
        <v>127</v>
      </c>
      <c r="B201" s="56"/>
      <c r="C201" s="37" t="s">
        <v>128</v>
      </c>
      <c r="D201" s="11">
        <f>D202</f>
        <v>1370000</v>
      </c>
      <c r="E201" s="10">
        <f>E202</f>
        <v>1357128.53</v>
      </c>
      <c r="F201" s="12">
        <f t="shared" si="8"/>
        <v>99.06047664233577</v>
      </c>
    </row>
    <row r="202" spans="1:6" s="3" customFormat="1" ht="21.75" customHeight="1">
      <c r="A202" s="77"/>
      <c r="B202" s="78" t="s">
        <v>129</v>
      </c>
      <c r="C202" s="79" t="s">
        <v>130</v>
      </c>
      <c r="D202" s="68">
        <f>D203</f>
        <v>1370000</v>
      </c>
      <c r="E202" s="80">
        <f>E203</f>
        <v>1357128.53</v>
      </c>
      <c r="F202" s="81">
        <f t="shared" si="8"/>
        <v>99.06047664233577</v>
      </c>
    </row>
    <row r="203" spans="1:6" s="3" customFormat="1" ht="21.75" customHeight="1">
      <c r="A203" s="31"/>
      <c r="B203" s="32"/>
      <c r="C203" s="52" t="s">
        <v>29</v>
      </c>
      <c r="D203" s="18">
        <v>1370000</v>
      </c>
      <c r="E203" s="29">
        <v>1357128.53</v>
      </c>
      <c r="F203" s="30">
        <f t="shared" si="8"/>
        <v>99.06047664233577</v>
      </c>
    </row>
    <row r="204" spans="1:6" s="3" customFormat="1" ht="21.75" customHeight="1">
      <c r="A204" s="58"/>
      <c r="B204" s="74"/>
      <c r="C204" s="69" t="s">
        <v>155</v>
      </c>
      <c r="D204" s="21">
        <v>1348888</v>
      </c>
      <c r="E204" s="29">
        <v>1336258.53</v>
      </c>
      <c r="F204" s="30">
        <f t="shared" si="8"/>
        <v>99.06371248020592</v>
      </c>
    </row>
    <row r="205" spans="1:6" s="13" customFormat="1" ht="33.75" customHeight="1">
      <c r="A205" s="7" t="s">
        <v>134</v>
      </c>
      <c r="B205" s="56"/>
      <c r="C205" s="42" t="s">
        <v>135</v>
      </c>
      <c r="D205" s="11">
        <f>D206</f>
        <v>818067</v>
      </c>
      <c r="E205" s="10">
        <f>E206</f>
        <v>818065.45</v>
      </c>
      <c r="F205" s="12">
        <f t="shared" si="8"/>
        <v>99.99981052896645</v>
      </c>
    </row>
    <row r="206" spans="1:6" s="3" customFormat="1" ht="21.75" customHeight="1">
      <c r="A206" s="14"/>
      <c r="B206" s="15" t="s">
        <v>136</v>
      </c>
      <c r="C206" s="16" t="s">
        <v>137</v>
      </c>
      <c r="D206" s="72">
        <f>D207</f>
        <v>818067</v>
      </c>
      <c r="E206" s="17">
        <f>E207</f>
        <v>818065.45</v>
      </c>
      <c r="F206" s="30">
        <f t="shared" si="8"/>
        <v>99.99981052896645</v>
      </c>
    </row>
    <row r="207" spans="1:6" s="3" customFormat="1" ht="21.75" customHeight="1">
      <c r="A207" s="31"/>
      <c r="B207" s="14"/>
      <c r="C207" s="52" t="s">
        <v>29</v>
      </c>
      <c r="D207" s="18">
        <v>818067</v>
      </c>
      <c r="E207" s="29">
        <v>818065.45</v>
      </c>
      <c r="F207" s="30">
        <f t="shared" si="8"/>
        <v>99.99981052896645</v>
      </c>
    </row>
    <row r="208" spans="1:6" s="3" customFormat="1" ht="21.75" customHeight="1">
      <c r="A208" s="31"/>
      <c r="B208" s="73"/>
      <c r="C208" s="69" t="s">
        <v>155</v>
      </c>
      <c r="D208" s="21">
        <v>542985</v>
      </c>
      <c r="E208" s="29">
        <v>542983.45</v>
      </c>
      <c r="F208" s="30">
        <f t="shared" si="8"/>
        <v>99.99971454091732</v>
      </c>
    </row>
    <row r="209" spans="1:6" s="13" customFormat="1" ht="21.75" customHeight="1">
      <c r="A209" s="97" t="s">
        <v>156</v>
      </c>
      <c r="B209" s="97"/>
      <c r="C209" s="97"/>
      <c r="D209" s="11">
        <f>D190+D193+D198+D201+D205</f>
        <v>3520018</v>
      </c>
      <c r="E209" s="11">
        <f>E190+E193+E198+E201+E205</f>
        <v>3494169.71</v>
      </c>
      <c r="F209" s="12">
        <f t="shared" si="8"/>
        <v>99.26567733460455</v>
      </c>
    </row>
    <row r="210" spans="1:6" s="13" customFormat="1" ht="10.5" customHeight="1">
      <c r="A210" s="88" t="s">
        <v>142</v>
      </c>
      <c r="B210" s="89"/>
      <c r="C210" s="89"/>
      <c r="D210" s="89"/>
      <c r="E210" s="89"/>
      <c r="F210" s="90"/>
    </row>
    <row r="211" spans="1:6" s="13" customFormat="1" ht="21.75" customHeight="1">
      <c r="A211" s="98"/>
      <c r="B211" s="99"/>
      <c r="C211" s="70" t="s">
        <v>29</v>
      </c>
      <c r="D211" s="68">
        <f>D192+D195+D197+D200+D203+D207</f>
        <v>3520018</v>
      </c>
      <c r="E211" s="60">
        <f>E192+E195+E197+E200+E203+E207</f>
        <v>3494169.71</v>
      </c>
      <c r="F211" s="30">
        <f t="shared" si="8"/>
        <v>99.26567733460455</v>
      </c>
    </row>
    <row r="212" spans="1:6" s="13" customFormat="1" ht="21.75" customHeight="1">
      <c r="A212" s="102"/>
      <c r="B212" s="103"/>
      <c r="C212" s="69" t="s">
        <v>155</v>
      </c>
      <c r="D212" s="65">
        <f>D204+D208</f>
        <v>1891873</v>
      </c>
      <c r="E212" s="35">
        <f>E204+E208</f>
        <v>1879241.98</v>
      </c>
      <c r="F212" s="30">
        <f t="shared" si="8"/>
        <v>99.33235370450342</v>
      </c>
    </row>
    <row r="213" spans="1:6" s="13" customFormat="1" ht="36" customHeight="1">
      <c r="A213" s="91" t="s">
        <v>141</v>
      </c>
      <c r="B213" s="92"/>
      <c r="C213" s="93"/>
      <c r="D213" s="11">
        <f>D181+D209</f>
        <v>13160034.67</v>
      </c>
      <c r="E213" s="11">
        <f>E181+E209</f>
        <v>12920533.07</v>
      </c>
      <c r="F213" s="12">
        <f t="shared" si="7"/>
        <v>98.18008382192203</v>
      </c>
    </row>
    <row r="214" spans="1:5" s="3" customFormat="1" ht="21.75" customHeight="1">
      <c r="A214" s="1"/>
      <c r="B214" s="1"/>
      <c r="C214" s="2"/>
      <c r="D214" s="55"/>
      <c r="E214" s="55"/>
    </row>
    <row r="215" spans="1:5" s="3" customFormat="1" ht="21.75" customHeight="1">
      <c r="A215" s="1"/>
      <c r="B215" s="1"/>
      <c r="C215" s="2"/>
      <c r="D215" s="55"/>
      <c r="E215" s="55"/>
    </row>
    <row r="216" spans="1:5" s="3" customFormat="1" ht="21.75" customHeight="1">
      <c r="A216" s="1"/>
      <c r="B216" s="1"/>
      <c r="C216" s="2"/>
      <c r="D216" s="55"/>
      <c r="E216" s="55"/>
    </row>
    <row r="217" spans="1:5" s="3" customFormat="1" ht="21.75" customHeight="1">
      <c r="A217" s="1"/>
      <c r="B217" s="1"/>
      <c r="C217" s="2"/>
      <c r="D217" s="55"/>
      <c r="E217" s="55"/>
    </row>
    <row r="218" spans="1:5" s="3" customFormat="1" ht="21.75" customHeight="1">
      <c r="A218" s="1"/>
      <c r="B218" s="1"/>
      <c r="C218" s="2"/>
      <c r="D218" s="55"/>
      <c r="E218" s="55"/>
    </row>
    <row r="219" spans="1:5" s="3" customFormat="1" ht="21.75" customHeight="1">
      <c r="A219" s="1"/>
      <c r="B219" s="1"/>
      <c r="C219" s="2"/>
      <c r="D219" s="55"/>
      <c r="E219" s="55"/>
    </row>
    <row r="220" spans="1:5" s="3" customFormat="1" ht="21.75" customHeight="1">
      <c r="A220" s="1"/>
      <c r="B220" s="1"/>
      <c r="C220" s="2"/>
      <c r="D220" s="55"/>
      <c r="E220" s="55"/>
    </row>
    <row r="221" spans="1:5" s="3" customFormat="1" ht="21.75" customHeight="1">
      <c r="A221" s="1"/>
      <c r="B221" s="1"/>
      <c r="C221" s="2"/>
      <c r="D221" s="55"/>
      <c r="E221" s="55"/>
    </row>
    <row r="222" spans="1:5" s="3" customFormat="1" ht="21.75" customHeight="1">
      <c r="A222" s="1"/>
      <c r="B222" s="1"/>
      <c r="C222" s="2"/>
      <c r="D222" s="55"/>
      <c r="E222" s="55"/>
    </row>
    <row r="223" spans="1:5" s="3" customFormat="1" ht="21.75" customHeight="1">
      <c r="A223" s="1"/>
      <c r="B223" s="1"/>
      <c r="C223" s="2"/>
      <c r="D223" s="55"/>
      <c r="E223" s="55"/>
    </row>
    <row r="224" spans="1:5" s="3" customFormat="1" ht="21.75" customHeight="1">
      <c r="A224" s="1"/>
      <c r="B224" s="1"/>
      <c r="C224" s="2"/>
      <c r="D224" s="55"/>
      <c r="E224" s="55"/>
    </row>
    <row r="225" spans="1:5" s="3" customFormat="1" ht="21.75" customHeight="1">
      <c r="A225" s="1"/>
      <c r="B225" s="1"/>
      <c r="C225" s="2"/>
      <c r="D225" s="55"/>
      <c r="E225" s="55"/>
    </row>
    <row r="226" spans="1:5" s="3" customFormat="1" ht="21.75" customHeight="1">
      <c r="A226" s="1"/>
      <c r="B226" s="1"/>
      <c r="C226" s="2"/>
      <c r="D226" s="55"/>
      <c r="E226" s="55"/>
    </row>
    <row r="227" spans="1:5" s="3" customFormat="1" ht="21.75" customHeight="1">
      <c r="A227" s="1"/>
      <c r="B227" s="1"/>
      <c r="C227" s="2"/>
      <c r="D227" s="55"/>
      <c r="E227" s="55"/>
    </row>
    <row r="228" spans="1:5" s="3" customFormat="1" ht="21.75" customHeight="1">
      <c r="A228" s="1"/>
      <c r="B228" s="1"/>
      <c r="C228" s="2"/>
      <c r="D228" s="55"/>
      <c r="E228" s="55"/>
    </row>
    <row r="229" spans="1:5" s="3" customFormat="1" ht="21.75" customHeight="1">
      <c r="A229" s="1"/>
      <c r="B229" s="1"/>
      <c r="C229" s="2"/>
      <c r="D229" s="55"/>
      <c r="E229" s="55"/>
    </row>
    <row r="230" spans="1:5" s="3" customFormat="1" ht="21.75" customHeight="1">
      <c r="A230" s="1"/>
      <c r="B230" s="1"/>
      <c r="C230" s="2"/>
      <c r="D230" s="55"/>
      <c r="E230" s="55"/>
    </row>
    <row r="231" spans="1:5" s="3" customFormat="1" ht="21.75" customHeight="1">
      <c r="A231" s="1"/>
      <c r="B231" s="1"/>
      <c r="C231" s="2"/>
      <c r="D231" s="55"/>
      <c r="E231" s="55"/>
    </row>
    <row r="232" spans="1:5" s="3" customFormat="1" ht="21.75" customHeight="1">
      <c r="A232" s="1"/>
      <c r="B232" s="1"/>
      <c r="C232" s="2"/>
      <c r="D232" s="55"/>
      <c r="E232" s="55"/>
    </row>
    <row r="233" spans="1:5" s="3" customFormat="1" ht="21.75" customHeight="1">
      <c r="A233" s="1"/>
      <c r="B233" s="1"/>
      <c r="C233" s="2"/>
      <c r="D233" s="55"/>
      <c r="E233" s="55"/>
    </row>
    <row r="234" spans="1:5" s="3" customFormat="1" ht="21.75" customHeight="1">
      <c r="A234" s="1"/>
      <c r="B234" s="1"/>
      <c r="C234" s="2"/>
      <c r="D234" s="55"/>
      <c r="E234" s="55"/>
    </row>
    <row r="235" spans="1:5" s="3" customFormat="1" ht="21.75" customHeight="1">
      <c r="A235" s="1"/>
      <c r="B235" s="1"/>
      <c r="C235" s="2"/>
      <c r="D235" s="55"/>
      <c r="E235" s="55"/>
    </row>
    <row r="236" spans="1:5" s="3" customFormat="1" ht="21.75" customHeight="1">
      <c r="A236" s="1"/>
      <c r="B236" s="1"/>
      <c r="C236" s="2"/>
      <c r="D236" s="55"/>
      <c r="E236" s="55"/>
    </row>
    <row r="237" spans="1:5" s="3" customFormat="1" ht="21.75" customHeight="1">
      <c r="A237" s="1"/>
      <c r="B237" s="1"/>
      <c r="C237" s="2"/>
      <c r="D237" s="55"/>
      <c r="E237" s="55"/>
    </row>
    <row r="238" spans="1:5" s="3" customFormat="1" ht="21.75" customHeight="1">
      <c r="A238" s="1"/>
      <c r="B238" s="1"/>
      <c r="C238" s="2"/>
      <c r="D238" s="55"/>
      <c r="E238" s="55"/>
    </row>
    <row r="239" spans="1:5" s="3" customFormat="1" ht="21.75" customHeight="1">
      <c r="A239" s="1"/>
      <c r="B239" s="1"/>
      <c r="C239" s="2"/>
      <c r="D239" s="55"/>
      <c r="E239" s="55"/>
    </row>
    <row r="240" spans="1:5" s="3" customFormat="1" ht="21.75" customHeight="1">
      <c r="A240" s="1"/>
      <c r="B240" s="1"/>
      <c r="C240" s="2"/>
      <c r="D240" s="55"/>
      <c r="E240" s="55"/>
    </row>
    <row r="241" spans="1:5" s="3" customFormat="1" ht="21.75" customHeight="1">
      <c r="A241" s="1"/>
      <c r="B241" s="1"/>
      <c r="C241" s="2"/>
      <c r="D241" s="55"/>
      <c r="E241" s="55"/>
    </row>
    <row r="242" spans="1:5" s="3" customFormat="1" ht="21.75" customHeight="1">
      <c r="A242" s="1"/>
      <c r="B242" s="1"/>
      <c r="C242" s="2"/>
      <c r="D242" s="55"/>
      <c r="E242" s="55"/>
    </row>
    <row r="243" spans="1:5" s="3" customFormat="1" ht="21.75" customHeight="1">
      <c r="A243" s="1"/>
      <c r="B243" s="1"/>
      <c r="C243" s="2"/>
      <c r="D243" s="55"/>
      <c r="E243" s="55"/>
    </row>
    <row r="244" spans="1:5" s="3" customFormat="1" ht="21.75" customHeight="1">
      <c r="A244" s="1"/>
      <c r="B244" s="1"/>
      <c r="C244" s="2"/>
      <c r="D244" s="55"/>
      <c r="E244" s="55"/>
    </row>
    <row r="245" spans="1:5" s="3" customFormat="1" ht="21.75" customHeight="1">
      <c r="A245" s="1"/>
      <c r="B245" s="1"/>
      <c r="C245" s="2"/>
      <c r="D245" s="55"/>
      <c r="E245" s="55"/>
    </row>
    <row r="246" spans="1:5" s="3" customFormat="1" ht="21.75" customHeight="1">
      <c r="A246" s="1"/>
      <c r="B246" s="1"/>
      <c r="C246" s="2"/>
      <c r="D246" s="55"/>
      <c r="E246" s="55"/>
    </row>
    <row r="247" spans="1:5" s="3" customFormat="1" ht="21.75" customHeight="1">
      <c r="A247" s="1"/>
      <c r="B247" s="1"/>
      <c r="C247" s="2"/>
      <c r="D247" s="55"/>
      <c r="E247" s="55"/>
    </row>
    <row r="248" spans="1:5" s="3" customFormat="1" ht="21.75" customHeight="1">
      <c r="A248" s="1"/>
      <c r="B248" s="1"/>
      <c r="C248" s="2"/>
      <c r="D248" s="55"/>
      <c r="E248" s="55"/>
    </row>
    <row r="249" spans="1:5" s="3" customFormat="1" ht="21.75" customHeight="1">
      <c r="A249" s="1"/>
      <c r="B249" s="1"/>
      <c r="C249" s="2"/>
      <c r="D249" s="55"/>
      <c r="E249" s="55"/>
    </row>
    <row r="250" spans="1:5" s="3" customFormat="1" ht="21.75" customHeight="1">
      <c r="A250" s="1"/>
      <c r="B250" s="1"/>
      <c r="C250" s="2"/>
      <c r="D250" s="55"/>
      <c r="E250" s="55"/>
    </row>
    <row r="251" spans="1:5" s="3" customFormat="1" ht="21.75" customHeight="1">
      <c r="A251" s="1"/>
      <c r="B251" s="1"/>
      <c r="C251" s="2"/>
      <c r="D251" s="55"/>
      <c r="E251" s="55"/>
    </row>
    <row r="252" spans="1:5" s="3" customFormat="1" ht="21.75" customHeight="1">
      <c r="A252" s="1"/>
      <c r="B252" s="1"/>
      <c r="C252" s="2"/>
      <c r="D252" s="55"/>
      <c r="E252" s="55"/>
    </row>
    <row r="253" spans="1:5" s="3" customFormat="1" ht="21.75" customHeight="1">
      <c r="A253" s="1"/>
      <c r="B253" s="1"/>
      <c r="C253" s="2"/>
      <c r="D253" s="55"/>
      <c r="E253" s="55"/>
    </row>
    <row r="254" spans="1:5" s="3" customFormat="1" ht="21.75" customHeight="1">
      <c r="A254" s="1"/>
      <c r="B254" s="1"/>
      <c r="C254" s="2"/>
      <c r="D254" s="55"/>
      <c r="E254" s="55"/>
    </row>
    <row r="255" spans="1:5" s="3" customFormat="1" ht="21.75" customHeight="1">
      <c r="A255" s="1"/>
      <c r="B255" s="1"/>
      <c r="C255" s="2"/>
      <c r="D255" s="55"/>
      <c r="E255" s="55"/>
    </row>
    <row r="256" spans="1:5" s="3" customFormat="1" ht="21.75" customHeight="1">
      <c r="A256" s="1"/>
      <c r="B256" s="1"/>
      <c r="C256" s="2"/>
      <c r="D256" s="55"/>
      <c r="E256" s="55"/>
    </row>
    <row r="257" spans="1:5" s="3" customFormat="1" ht="21.75" customHeight="1">
      <c r="A257" s="1"/>
      <c r="B257" s="1"/>
      <c r="C257" s="2"/>
      <c r="D257" s="55"/>
      <c r="E257" s="55"/>
    </row>
    <row r="258" spans="1:5" s="3" customFormat="1" ht="21.75" customHeight="1">
      <c r="A258" s="1"/>
      <c r="B258" s="1"/>
      <c r="C258" s="2"/>
      <c r="D258" s="55"/>
      <c r="E258" s="55"/>
    </row>
    <row r="259" spans="1:5" s="3" customFormat="1" ht="21.75" customHeight="1">
      <c r="A259" s="1"/>
      <c r="B259" s="1"/>
      <c r="C259" s="2"/>
      <c r="D259" s="55"/>
      <c r="E259" s="55"/>
    </row>
    <row r="260" spans="1:5" s="3" customFormat="1" ht="21.75" customHeight="1">
      <c r="A260" s="1"/>
      <c r="B260" s="1"/>
      <c r="C260" s="2"/>
      <c r="D260" s="55"/>
      <c r="E260" s="55"/>
    </row>
    <row r="261" spans="1:5" s="3" customFormat="1" ht="21.75" customHeight="1">
      <c r="A261" s="1"/>
      <c r="B261" s="1"/>
      <c r="C261" s="2"/>
      <c r="D261" s="55"/>
      <c r="E261" s="55"/>
    </row>
    <row r="262" spans="1:5" s="3" customFormat="1" ht="21.75" customHeight="1">
      <c r="A262" s="1"/>
      <c r="B262" s="1"/>
      <c r="C262" s="2"/>
      <c r="D262" s="55"/>
      <c r="E262" s="55"/>
    </row>
    <row r="263" spans="1:5" s="3" customFormat="1" ht="21.75" customHeight="1">
      <c r="A263" s="1"/>
      <c r="B263" s="1"/>
      <c r="C263" s="2"/>
      <c r="D263" s="55"/>
      <c r="E263" s="55"/>
    </row>
    <row r="264" spans="1:5" s="3" customFormat="1" ht="21.75" customHeight="1">
      <c r="A264" s="1"/>
      <c r="B264" s="1"/>
      <c r="C264" s="2"/>
      <c r="D264" s="55"/>
      <c r="E264" s="55"/>
    </row>
    <row r="265" spans="1:5" s="3" customFormat="1" ht="21.75" customHeight="1">
      <c r="A265" s="1"/>
      <c r="B265" s="1"/>
      <c r="C265" s="2"/>
      <c r="D265" s="55"/>
      <c r="E265" s="55"/>
    </row>
    <row r="266" spans="1:5" s="3" customFormat="1" ht="21.75" customHeight="1">
      <c r="A266" s="1"/>
      <c r="B266" s="1"/>
      <c r="C266" s="2"/>
      <c r="D266" s="55"/>
      <c r="E266" s="55"/>
    </row>
    <row r="267" spans="1:5" s="3" customFormat="1" ht="21.75" customHeight="1">
      <c r="A267" s="1"/>
      <c r="B267" s="1"/>
      <c r="C267" s="2"/>
      <c r="D267" s="55"/>
      <c r="E267" s="55"/>
    </row>
    <row r="268" spans="1:5" s="3" customFormat="1" ht="21.75" customHeight="1">
      <c r="A268" s="1"/>
      <c r="B268" s="1"/>
      <c r="C268" s="2"/>
      <c r="D268" s="55"/>
      <c r="E268" s="55"/>
    </row>
    <row r="269" spans="1:5" s="3" customFormat="1" ht="21.75" customHeight="1">
      <c r="A269" s="1"/>
      <c r="B269" s="1"/>
      <c r="C269" s="2"/>
      <c r="D269" s="55"/>
      <c r="E269" s="55"/>
    </row>
    <row r="270" spans="1:5" s="3" customFormat="1" ht="21.75" customHeight="1">
      <c r="A270" s="1"/>
      <c r="B270" s="1"/>
      <c r="C270" s="2"/>
      <c r="D270" s="55"/>
      <c r="E270" s="55"/>
    </row>
    <row r="271" spans="1:5" s="3" customFormat="1" ht="21.75" customHeight="1">
      <c r="A271" s="1"/>
      <c r="B271" s="1"/>
      <c r="C271" s="2"/>
      <c r="D271" s="55"/>
      <c r="E271" s="55"/>
    </row>
    <row r="272" spans="1:5" s="3" customFormat="1" ht="21.75" customHeight="1">
      <c r="A272" s="1"/>
      <c r="B272" s="1"/>
      <c r="C272" s="2"/>
      <c r="D272" s="55"/>
      <c r="E272" s="55"/>
    </row>
    <row r="273" spans="1:5" s="3" customFormat="1" ht="21.75" customHeight="1">
      <c r="A273" s="1"/>
      <c r="B273" s="1"/>
      <c r="C273" s="2"/>
      <c r="D273" s="55"/>
      <c r="E273" s="55"/>
    </row>
    <row r="274" spans="1:5" s="3" customFormat="1" ht="21.75" customHeight="1">
      <c r="A274" s="1"/>
      <c r="B274" s="1"/>
      <c r="C274" s="2"/>
      <c r="D274" s="55"/>
      <c r="E274" s="55"/>
    </row>
    <row r="275" spans="1:5" s="3" customFormat="1" ht="21.75" customHeight="1">
      <c r="A275" s="1"/>
      <c r="B275" s="1"/>
      <c r="C275" s="2"/>
      <c r="D275" s="55"/>
      <c r="E275" s="55"/>
    </row>
    <row r="276" spans="1:5" s="3" customFormat="1" ht="21.75" customHeight="1">
      <c r="A276" s="1"/>
      <c r="B276" s="1"/>
      <c r="C276" s="2"/>
      <c r="D276" s="55"/>
      <c r="E276" s="55"/>
    </row>
    <row r="277" spans="1:5" s="3" customFormat="1" ht="21.75" customHeight="1">
      <c r="A277" s="1"/>
      <c r="B277" s="1"/>
      <c r="C277" s="2"/>
      <c r="D277" s="55"/>
      <c r="E277" s="55"/>
    </row>
    <row r="278" spans="1:5" s="3" customFormat="1" ht="21.75" customHeight="1">
      <c r="A278" s="1"/>
      <c r="B278" s="1"/>
      <c r="C278" s="2"/>
      <c r="D278" s="55"/>
      <c r="E278" s="55"/>
    </row>
    <row r="279" spans="1:5" s="3" customFormat="1" ht="21.75" customHeight="1">
      <c r="A279" s="1"/>
      <c r="B279" s="1"/>
      <c r="C279" s="2"/>
      <c r="D279" s="55"/>
      <c r="E279" s="55"/>
    </row>
    <row r="280" spans="1:5" s="3" customFormat="1" ht="21.75" customHeight="1">
      <c r="A280" s="1"/>
      <c r="B280" s="1"/>
      <c r="C280" s="2"/>
      <c r="D280" s="55"/>
      <c r="E280" s="55"/>
    </row>
    <row r="281" spans="1:5" s="3" customFormat="1" ht="21.75" customHeight="1">
      <c r="A281" s="1"/>
      <c r="B281" s="1"/>
      <c r="C281" s="2"/>
      <c r="D281" s="55"/>
      <c r="E281" s="55"/>
    </row>
    <row r="282" spans="1:5" s="3" customFormat="1" ht="21.75" customHeight="1">
      <c r="A282" s="1"/>
      <c r="B282" s="1"/>
      <c r="C282" s="2"/>
      <c r="D282" s="55"/>
      <c r="E282" s="55"/>
    </row>
    <row r="283" spans="1:5" s="3" customFormat="1" ht="21.75" customHeight="1">
      <c r="A283" s="1"/>
      <c r="B283" s="1"/>
      <c r="C283" s="2"/>
      <c r="D283" s="55"/>
      <c r="E283" s="55"/>
    </row>
    <row r="284" spans="1:5" s="3" customFormat="1" ht="21.75" customHeight="1">
      <c r="A284" s="1"/>
      <c r="B284" s="1"/>
      <c r="C284" s="2"/>
      <c r="D284" s="55"/>
      <c r="E284" s="55"/>
    </row>
    <row r="285" spans="1:5" s="3" customFormat="1" ht="21.75" customHeight="1">
      <c r="A285" s="1"/>
      <c r="B285" s="1"/>
      <c r="C285" s="2"/>
      <c r="D285" s="55"/>
      <c r="E285" s="55"/>
    </row>
    <row r="286" spans="1:5" s="3" customFormat="1" ht="21.75" customHeight="1">
      <c r="A286" s="1"/>
      <c r="B286" s="1"/>
      <c r="C286" s="2"/>
      <c r="D286" s="55"/>
      <c r="E286" s="55"/>
    </row>
    <row r="287" spans="1:5" s="3" customFormat="1" ht="21.75" customHeight="1">
      <c r="A287" s="1"/>
      <c r="B287" s="1"/>
      <c r="C287" s="2"/>
      <c r="D287" s="55"/>
      <c r="E287" s="55"/>
    </row>
    <row r="288" spans="1:5" s="3" customFormat="1" ht="21.75" customHeight="1">
      <c r="A288" s="1"/>
      <c r="B288" s="1"/>
      <c r="C288" s="2"/>
      <c r="D288" s="55"/>
      <c r="E288" s="55"/>
    </row>
    <row r="289" spans="1:5" s="3" customFormat="1" ht="21.75" customHeight="1">
      <c r="A289" s="1"/>
      <c r="B289" s="1"/>
      <c r="C289" s="2"/>
      <c r="D289" s="55"/>
      <c r="E289" s="55"/>
    </row>
    <row r="290" spans="1:5" s="3" customFormat="1" ht="21.75" customHeight="1">
      <c r="A290" s="1"/>
      <c r="B290" s="1"/>
      <c r="C290" s="2"/>
      <c r="D290" s="55"/>
      <c r="E290" s="55"/>
    </row>
    <row r="291" spans="1:5" s="3" customFormat="1" ht="21.75" customHeight="1">
      <c r="A291" s="1"/>
      <c r="B291" s="1"/>
      <c r="C291" s="2"/>
      <c r="D291" s="55"/>
      <c r="E291" s="55"/>
    </row>
    <row r="292" spans="1:5" s="3" customFormat="1" ht="21.75" customHeight="1">
      <c r="A292" s="1"/>
      <c r="B292" s="1"/>
      <c r="C292" s="2"/>
      <c r="D292" s="55"/>
      <c r="E292" s="55"/>
    </row>
    <row r="293" spans="1:5" s="3" customFormat="1" ht="21.75" customHeight="1">
      <c r="A293" s="1"/>
      <c r="B293" s="1"/>
      <c r="C293" s="2"/>
      <c r="D293" s="55"/>
      <c r="E293" s="55"/>
    </row>
    <row r="294" spans="1:5" s="3" customFormat="1" ht="21.75" customHeight="1">
      <c r="A294" s="1"/>
      <c r="B294" s="1"/>
      <c r="C294" s="2"/>
      <c r="D294" s="55"/>
      <c r="E294" s="55"/>
    </row>
    <row r="295" spans="1:5" s="3" customFormat="1" ht="21.75" customHeight="1">
      <c r="A295" s="1"/>
      <c r="B295" s="1"/>
      <c r="C295" s="2"/>
      <c r="D295" s="55"/>
      <c r="E295" s="55"/>
    </row>
    <row r="296" spans="1:5" s="3" customFormat="1" ht="21.75" customHeight="1">
      <c r="A296" s="1"/>
      <c r="B296" s="1"/>
      <c r="C296" s="2"/>
      <c r="D296" s="55"/>
      <c r="E296" s="55"/>
    </row>
    <row r="297" spans="1:5" s="3" customFormat="1" ht="21.75" customHeight="1">
      <c r="A297" s="1"/>
      <c r="B297" s="1"/>
      <c r="C297" s="2"/>
      <c r="D297" s="55"/>
      <c r="E297" s="55"/>
    </row>
    <row r="298" spans="1:5" s="3" customFormat="1" ht="21.75" customHeight="1">
      <c r="A298" s="1"/>
      <c r="B298" s="1"/>
      <c r="C298" s="2"/>
      <c r="D298" s="55"/>
      <c r="E298" s="55"/>
    </row>
    <row r="299" spans="1:5" s="3" customFormat="1" ht="21.75" customHeight="1">
      <c r="A299" s="1"/>
      <c r="B299" s="1"/>
      <c r="C299" s="2"/>
      <c r="D299" s="55"/>
      <c r="E299" s="55"/>
    </row>
    <row r="300" spans="1:5" s="3" customFormat="1" ht="21.75" customHeight="1">
      <c r="A300" s="1"/>
      <c r="B300" s="1"/>
      <c r="C300" s="2"/>
      <c r="D300" s="55"/>
      <c r="E300" s="55"/>
    </row>
    <row r="301" spans="1:5" s="3" customFormat="1" ht="21.75" customHeight="1">
      <c r="A301" s="1"/>
      <c r="B301" s="1"/>
      <c r="C301" s="2"/>
      <c r="D301" s="55"/>
      <c r="E301" s="55"/>
    </row>
    <row r="302" spans="1:5" s="3" customFormat="1" ht="21.75" customHeight="1">
      <c r="A302" s="1"/>
      <c r="B302" s="1"/>
      <c r="C302" s="2"/>
      <c r="D302" s="55"/>
      <c r="E302" s="55"/>
    </row>
    <row r="303" spans="1:5" s="3" customFormat="1" ht="21.75" customHeight="1">
      <c r="A303" s="1"/>
      <c r="B303" s="1"/>
      <c r="C303" s="2"/>
      <c r="D303" s="55"/>
      <c r="E303" s="55"/>
    </row>
    <row r="304" spans="1:5" s="3" customFormat="1" ht="21.75" customHeight="1">
      <c r="A304" s="1"/>
      <c r="B304" s="1"/>
      <c r="C304" s="2"/>
      <c r="D304" s="55"/>
      <c r="E304" s="55"/>
    </row>
    <row r="305" spans="1:5" s="3" customFormat="1" ht="21.75" customHeight="1">
      <c r="A305" s="1"/>
      <c r="B305" s="1"/>
      <c r="C305" s="2"/>
      <c r="D305" s="55"/>
      <c r="E305" s="55"/>
    </row>
    <row r="306" spans="1:5" s="3" customFormat="1" ht="21.75" customHeight="1">
      <c r="A306" s="1"/>
      <c r="B306" s="1"/>
      <c r="C306" s="2"/>
      <c r="D306" s="55"/>
      <c r="E306" s="55"/>
    </row>
    <row r="307" spans="1:5" s="3" customFormat="1" ht="21.75" customHeight="1">
      <c r="A307" s="1"/>
      <c r="B307" s="1"/>
      <c r="C307" s="2"/>
      <c r="D307" s="55"/>
      <c r="E307" s="55"/>
    </row>
    <row r="308" spans="1:5" s="3" customFormat="1" ht="21.75" customHeight="1">
      <c r="A308" s="1"/>
      <c r="B308" s="1"/>
      <c r="C308" s="2"/>
      <c r="D308" s="55"/>
      <c r="E308" s="55"/>
    </row>
    <row r="309" spans="1:5" s="3" customFormat="1" ht="21.75" customHeight="1">
      <c r="A309" s="1"/>
      <c r="B309" s="1"/>
      <c r="C309" s="2"/>
      <c r="D309" s="55"/>
      <c r="E309" s="55"/>
    </row>
    <row r="310" spans="1:5" s="3" customFormat="1" ht="21.75" customHeight="1">
      <c r="A310" s="1"/>
      <c r="B310" s="1"/>
      <c r="C310" s="2"/>
      <c r="D310" s="55"/>
      <c r="E310" s="55"/>
    </row>
    <row r="311" spans="1:5" s="3" customFormat="1" ht="21.75" customHeight="1">
      <c r="A311" s="1"/>
      <c r="B311" s="1"/>
      <c r="C311" s="2"/>
      <c r="D311" s="55"/>
      <c r="E311" s="55"/>
    </row>
    <row r="312" spans="1:5" s="3" customFormat="1" ht="21.75" customHeight="1">
      <c r="A312" s="1"/>
      <c r="B312" s="1"/>
      <c r="C312" s="2"/>
      <c r="D312" s="55"/>
      <c r="E312" s="55"/>
    </row>
    <row r="313" spans="1:5" s="3" customFormat="1" ht="21.75" customHeight="1">
      <c r="A313" s="1"/>
      <c r="B313" s="1"/>
      <c r="C313" s="2"/>
      <c r="D313" s="55"/>
      <c r="E313" s="55"/>
    </row>
    <row r="314" spans="1:5" s="3" customFormat="1" ht="21.75" customHeight="1">
      <c r="A314" s="1"/>
      <c r="B314" s="1"/>
      <c r="C314" s="2"/>
      <c r="D314" s="55"/>
      <c r="E314" s="55"/>
    </row>
    <row r="315" spans="1:5" s="3" customFormat="1" ht="21.75" customHeight="1">
      <c r="A315" s="1"/>
      <c r="B315" s="1"/>
      <c r="C315" s="2"/>
      <c r="D315" s="55"/>
      <c r="E315" s="55"/>
    </row>
    <row r="316" spans="1:5" s="3" customFormat="1" ht="21.75" customHeight="1">
      <c r="A316" s="1"/>
      <c r="B316" s="1"/>
      <c r="C316" s="2"/>
      <c r="D316" s="55"/>
      <c r="E316" s="55"/>
    </row>
    <row r="317" spans="1:5" s="3" customFormat="1" ht="21.75" customHeight="1">
      <c r="A317" s="1"/>
      <c r="B317" s="1"/>
      <c r="C317" s="2"/>
      <c r="D317" s="55"/>
      <c r="E317" s="55"/>
    </row>
    <row r="318" spans="1:5" s="3" customFormat="1" ht="21.75" customHeight="1">
      <c r="A318" s="1"/>
      <c r="B318" s="1"/>
      <c r="C318" s="2"/>
      <c r="D318" s="55"/>
      <c r="E318" s="55"/>
    </row>
    <row r="319" spans="1:5" s="3" customFormat="1" ht="21.75" customHeight="1">
      <c r="A319" s="1"/>
      <c r="B319" s="1"/>
      <c r="C319" s="2"/>
      <c r="D319" s="55"/>
      <c r="E319" s="55"/>
    </row>
    <row r="320" spans="1:5" s="3" customFormat="1" ht="21.75" customHeight="1">
      <c r="A320" s="1"/>
      <c r="B320" s="1"/>
      <c r="C320" s="2"/>
      <c r="D320" s="55"/>
      <c r="E320" s="55"/>
    </row>
    <row r="321" spans="1:5" s="3" customFormat="1" ht="21.75" customHeight="1">
      <c r="A321" s="1"/>
      <c r="B321" s="1"/>
      <c r="C321" s="2"/>
      <c r="D321" s="55"/>
      <c r="E321" s="55"/>
    </row>
    <row r="322" spans="1:5" s="3" customFormat="1" ht="21.75" customHeight="1">
      <c r="A322" s="1"/>
      <c r="B322" s="1"/>
      <c r="C322" s="2"/>
      <c r="D322" s="55"/>
      <c r="E322" s="55"/>
    </row>
    <row r="323" spans="1:5" s="3" customFormat="1" ht="21.75" customHeight="1">
      <c r="A323" s="1"/>
      <c r="B323" s="1"/>
      <c r="C323" s="2"/>
      <c r="D323" s="55"/>
      <c r="E323" s="55"/>
    </row>
    <row r="324" spans="1:5" s="3" customFormat="1" ht="21.75" customHeight="1">
      <c r="A324" s="1"/>
      <c r="B324" s="1"/>
      <c r="C324" s="2"/>
      <c r="D324" s="55"/>
      <c r="E324" s="55"/>
    </row>
    <row r="325" spans="1:5" s="3" customFormat="1" ht="21.75" customHeight="1">
      <c r="A325" s="1"/>
      <c r="B325" s="1"/>
      <c r="C325" s="2"/>
      <c r="D325" s="55"/>
      <c r="E325" s="55"/>
    </row>
    <row r="326" spans="1:5" s="3" customFormat="1" ht="21.75" customHeight="1">
      <c r="A326" s="1"/>
      <c r="B326" s="1"/>
      <c r="C326" s="2"/>
      <c r="D326" s="55"/>
      <c r="E326" s="55"/>
    </row>
    <row r="327" spans="1:5" s="3" customFormat="1" ht="21.75" customHeight="1">
      <c r="A327" s="1"/>
      <c r="B327" s="1"/>
      <c r="C327" s="2"/>
      <c r="D327" s="55"/>
      <c r="E327" s="55"/>
    </row>
    <row r="328" spans="1:5" s="3" customFormat="1" ht="21.75" customHeight="1">
      <c r="A328" s="1"/>
      <c r="B328" s="1"/>
      <c r="C328" s="2"/>
      <c r="D328" s="55"/>
      <c r="E328" s="55"/>
    </row>
    <row r="329" spans="1:5" s="3" customFormat="1" ht="21.75" customHeight="1">
      <c r="A329" s="1"/>
      <c r="B329" s="1"/>
      <c r="C329" s="2"/>
      <c r="D329" s="55"/>
      <c r="E329" s="55"/>
    </row>
    <row r="330" spans="1:5" s="3" customFormat="1" ht="21.75" customHeight="1">
      <c r="A330" s="1"/>
      <c r="B330" s="1"/>
      <c r="C330" s="2"/>
      <c r="D330" s="55"/>
      <c r="E330" s="55"/>
    </row>
    <row r="331" spans="1:5" s="3" customFormat="1" ht="21.75" customHeight="1">
      <c r="A331" s="1"/>
      <c r="B331" s="1"/>
      <c r="C331" s="2"/>
      <c r="D331" s="55"/>
      <c r="E331" s="55"/>
    </row>
    <row r="332" spans="1:5" s="3" customFormat="1" ht="21.75" customHeight="1">
      <c r="A332" s="1"/>
      <c r="B332" s="1"/>
      <c r="C332" s="2"/>
      <c r="D332" s="55"/>
      <c r="E332" s="55"/>
    </row>
    <row r="333" spans="1:5" s="3" customFormat="1" ht="21.75" customHeight="1">
      <c r="A333" s="1"/>
      <c r="B333" s="1"/>
      <c r="C333" s="2"/>
      <c r="D333" s="55"/>
      <c r="E333" s="55"/>
    </row>
    <row r="334" spans="1:5" s="3" customFormat="1" ht="21.75" customHeight="1">
      <c r="A334" s="1"/>
      <c r="B334" s="1"/>
      <c r="C334" s="2"/>
      <c r="D334" s="55"/>
      <c r="E334" s="55"/>
    </row>
    <row r="335" spans="1:5" s="3" customFormat="1" ht="21.75" customHeight="1">
      <c r="A335" s="1"/>
      <c r="B335" s="1"/>
      <c r="C335" s="2"/>
      <c r="D335" s="55"/>
      <c r="E335" s="55"/>
    </row>
    <row r="336" spans="1:5" s="3" customFormat="1" ht="21.75" customHeight="1">
      <c r="A336" s="1"/>
      <c r="B336" s="1"/>
      <c r="C336" s="2"/>
      <c r="D336" s="55"/>
      <c r="E336" s="55"/>
    </row>
    <row r="337" spans="1:5" s="3" customFormat="1" ht="21.75" customHeight="1">
      <c r="A337" s="1"/>
      <c r="B337" s="1"/>
      <c r="C337" s="2"/>
      <c r="D337" s="55"/>
      <c r="E337" s="55"/>
    </row>
    <row r="338" spans="1:5" s="3" customFormat="1" ht="21.75" customHeight="1">
      <c r="A338" s="1"/>
      <c r="B338" s="1"/>
      <c r="C338" s="2"/>
      <c r="D338" s="55"/>
      <c r="E338" s="55"/>
    </row>
    <row r="339" spans="1:5" s="3" customFormat="1" ht="21.75" customHeight="1">
      <c r="A339" s="1"/>
      <c r="B339" s="1"/>
      <c r="C339" s="2"/>
      <c r="D339" s="55"/>
      <c r="E339" s="55"/>
    </row>
    <row r="340" spans="1:5" s="3" customFormat="1" ht="21.75" customHeight="1">
      <c r="A340" s="1"/>
      <c r="B340" s="1"/>
      <c r="C340" s="2"/>
      <c r="D340" s="55"/>
      <c r="E340" s="55"/>
    </row>
    <row r="341" spans="1:5" s="3" customFormat="1" ht="21.75" customHeight="1">
      <c r="A341" s="1"/>
      <c r="B341" s="1"/>
      <c r="C341" s="2"/>
      <c r="D341" s="55"/>
      <c r="E341" s="55"/>
    </row>
    <row r="342" spans="1:5" s="3" customFormat="1" ht="21.75" customHeight="1">
      <c r="A342" s="1"/>
      <c r="B342" s="1"/>
      <c r="C342" s="2"/>
      <c r="D342" s="55"/>
      <c r="E342" s="55"/>
    </row>
    <row r="343" spans="1:5" s="3" customFormat="1" ht="21.75" customHeight="1">
      <c r="A343" s="1"/>
      <c r="B343" s="1"/>
      <c r="C343" s="2"/>
      <c r="D343" s="55"/>
      <c r="E343" s="55"/>
    </row>
    <row r="344" spans="1:5" s="3" customFormat="1" ht="21.75" customHeight="1">
      <c r="A344" s="1"/>
      <c r="B344" s="1"/>
      <c r="C344" s="2"/>
      <c r="D344" s="55"/>
      <c r="E344" s="55"/>
    </row>
    <row r="345" spans="1:5" s="3" customFormat="1" ht="21.75" customHeight="1">
      <c r="A345" s="1"/>
      <c r="B345" s="1"/>
      <c r="C345" s="2"/>
      <c r="D345" s="55"/>
      <c r="E345" s="55"/>
    </row>
    <row r="346" spans="1:5" s="3" customFormat="1" ht="21.75" customHeight="1">
      <c r="A346" s="1"/>
      <c r="B346" s="1"/>
      <c r="C346" s="2"/>
      <c r="D346" s="55"/>
      <c r="E346" s="55"/>
    </row>
    <row r="347" spans="1:5" s="3" customFormat="1" ht="21.75" customHeight="1">
      <c r="A347" s="1"/>
      <c r="B347" s="1"/>
      <c r="C347" s="2"/>
      <c r="D347" s="55"/>
      <c r="E347" s="55"/>
    </row>
    <row r="348" spans="1:5" s="3" customFormat="1" ht="21.75" customHeight="1">
      <c r="A348" s="1"/>
      <c r="B348" s="1"/>
      <c r="C348" s="2"/>
      <c r="D348" s="55"/>
      <c r="E348" s="55"/>
    </row>
    <row r="349" spans="1:5" s="3" customFormat="1" ht="21.75" customHeight="1">
      <c r="A349" s="1"/>
      <c r="B349" s="1"/>
      <c r="C349" s="2"/>
      <c r="D349" s="55"/>
      <c r="E349" s="55"/>
    </row>
    <row r="350" spans="1:5" s="3" customFormat="1" ht="21.75" customHeight="1">
      <c r="A350" s="1"/>
      <c r="B350" s="1"/>
      <c r="C350" s="2"/>
      <c r="D350" s="55"/>
      <c r="E350" s="55"/>
    </row>
    <row r="351" spans="1:5" s="3" customFormat="1" ht="21.75" customHeight="1">
      <c r="A351" s="1"/>
      <c r="B351" s="1"/>
      <c r="C351" s="2"/>
      <c r="D351" s="55"/>
      <c r="E351" s="55"/>
    </row>
    <row r="352" spans="1:5" s="3" customFormat="1" ht="21.75" customHeight="1">
      <c r="A352" s="1"/>
      <c r="B352" s="1"/>
      <c r="C352" s="2"/>
      <c r="D352" s="55"/>
      <c r="E352" s="55"/>
    </row>
    <row r="353" spans="1:5" s="3" customFormat="1" ht="21.75" customHeight="1">
      <c r="A353" s="1"/>
      <c r="B353" s="1"/>
      <c r="C353" s="2"/>
      <c r="D353" s="55"/>
      <c r="E353" s="55"/>
    </row>
    <row r="354" spans="1:5" s="3" customFormat="1" ht="21.75" customHeight="1">
      <c r="A354" s="1"/>
      <c r="B354" s="1"/>
      <c r="C354" s="2"/>
      <c r="D354" s="55"/>
      <c r="E354" s="55"/>
    </row>
    <row r="355" spans="1:5" s="3" customFormat="1" ht="21.75" customHeight="1">
      <c r="A355" s="1"/>
      <c r="B355" s="1"/>
      <c r="C355" s="2"/>
      <c r="D355" s="55"/>
      <c r="E355" s="55"/>
    </row>
    <row r="356" spans="1:5" s="3" customFormat="1" ht="21.75" customHeight="1">
      <c r="A356" s="1"/>
      <c r="B356" s="1"/>
      <c r="C356" s="2"/>
      <c r="D356" s="55"/>
      <c r="E356" s="55"/>
    </row>
    <row r="357" spans="1:5" s="3" customFormat="1" ht="21.75" customHeight="1">
      <c r="A357" s="1"/>
      <c r="B357" s="1"/>
      <c r="C357" s="2"/>
      <c r="D357" s="55"/>
      <c r="E357" s="55"/>
    </row>
    <row r="358" spans="1:5" s="3" customFormat="1" ht="21.75" customHeight="1">
      <c r="A358" s="1"/>
      <c r="B358" s="1"/>
      <c r="C358" s="2"/>
      <c r="D358" s="55"/>
      <c r="E358" s="55"/>
    </row>
    <row r="359" spans="1:5" s="3" customFormat="1" ht="21.75" customHeight="1">
      <c r="A359" s="1"/>
      <c r="B359" s="1"/>
      <c r="C359" s="2"/>
      <c r="D359" s="55"/>
      <c r="E359" s="55"/>
    </row>
    <row r="360" spans="1:5" s="3" customFormat="1" ht="21.75" customHeight="1">
      <c r="A360" s="1"/>
      <c r="B360" s="1"/>
      <c r="C360" s="2"/>
      <c r="D360" s="55"/>
      <c r="E360" s="55"/>
    </row>
    <row r="361" spans="1:5" s="3" customFormat="1" ht="21.75" customHeight="1">
      <c r="A361" s="1"/>
      <c r="B361" s="1"/>
      <c r="C361" s="2"/>
      <c r="D361" s="55"/>
      <c r="E361" s="55"/>
    </row>
    <row r="362" spans="1:5" s="3" customFormat="1" ht="21.75" customHeight="1">
      <c r="A362" s="1"/>
      <c r="B362" s="1"/>
      <c r="C362" s="2"/>
      <c r="D362" s="55"/>
      <c r="E362" s="55"/>
    </row>
    <row r="363" spans="1:5" s="3" customFormat="1" ht="21.75" customHeight="1">
      <c r="A363" s="1"/>
      <c r="B363" s="1"/>
      <c r="C363" s="2"/>
      <c r="D363" s="55"/>
      <c r="E363" s="55"/>
    </row>
    <row r="364" spans="1:5" s="3" customFormat="1" ht="21.75" customHeight="1">
      <c r="A364" s="1"/>
      <c r="B364" s="1"/>
      <c r="C364" s="2"/>
      <c r="D364" s="55"/>
      <c r="E364" s="55"/>
    </row>
    <row r="365" spans="1:5" s="3" customFormat="1" ht="21.75" customHeight="1">
      <c r="A365" s="1"/>
      <c r="B365" s="1"/>
      <c r="C365" s="2"/>
      <c r="D365" s="55"/>
      <c r="E365" s="55"/>
    </row>
    <row r="366" spans="1:5" s="3" customFormat="1" ht="21.75" customHeight="1">
      <c r="A366" s="1"/>
      <c r="B366" s="1"/>
      <c r="C366" s="2"/>
      <c r="D366" s="55"/>
      <c r="E366" s="55"/>
    </row>
    <row r="367" spans="1:5" s="3" customFormat="1" ht="21.75" customHeight="1">
      <c r="A367" s="1"/>
      <c r="B367" s="1"/>
      <c r="C367" s="2"/>
      <c r="D367" s="55"/>
      <c r="E367" s="55"/>
    </row>
    <row r="368" spans="1:5" s="3" customFormat="1" ht="21.75" customHeight="1">
      <c r="A368" s="1"/>
      <c r="B368" s="1"/>
      <c r="C368" s="2"/>
      <c r="D368" s="55"/>
      <c r="E368" s="55"/>
    </row>
    <row r="369" spans="1:5" s="3" customFormat="1" ht="21.75" customHeight="1">
      <c r="A369" s="1"/>
      <c r="B369" s="1"/>
      <c r="C369" s="2"/>
      <c r="D369" s="55"/>
      <c r="E369" s="55"/>
    </row>
    <row r="370" spans="1:5" s="3" customFormat="1" ht="21.75" customHeight="1">
      <c r="A370" s="1"/>
      <c r="B370" s="1"/>
      <c r="C370" s="2"/>
      <c r="D370" s="55"/>
      <c r="E370" s="55"/>
    </row>
    <row r="371" spans="1:5" s="3" customFormat="1" ht="15">
      <c r="A371" s="1"/>
      <c r="B371" s="1"/>
      <c r="C371" s="2"/>
      <c r="D371" s="55"/>
      <c r="E371" s="55"/>
    </row>
    <row r="372" spans="1:5" s="3" customFormat="1" ht="15">
      <c r="A372" s="1"/>
      <c r="B372" s="1"/>
      <c r="C372" s="2"/>
      <c r="D372" s="55"/>
      <c r="E372" s="55"/>
    </row>
    <row r="373" spans="1:5" s="3" customFormat="1" ht="15">
      <c r="A373" s="1"/>
      <c r="B373" s="1"/>
      <c r="C373" s="2"/>
      <c r="D373" s="55"/>
      <c r="E373" s="55"/>
    </row>
    <row r="374" spans="1:5" s="3" customFormat="1" ht="15">
      <c r="A374" s="1"/>
      <c r="B374" s="1"/>
      <c r="C374" s="2"/>
      <c r="D374" s="55"/>
      <c r="E374" s="55"/>
    </row>
    <row r="375" spans="1:5" s="3" customFormat="1" ht="15">
      <c r="A375" s="1"/>
      <c r="B375" s="1"/>
      <c r="C375" s="2"/>
      <c r="D375" s="55"/>
      <c r="E375" s="55"/>
    </row>
    <row r="376" spans="1:5" s="3" customFormat="1" ht="15">
      <c r="A376" s="1"/>
      <c r="B376" s="1"/>
      <c r="C376" s="2"/>
      <c r="D376" s="55"/>
      <c r="E376" s="55"/>
    </row>
    <row r="377" spans="1:5" s="3" customFormat="1" ht="15">
      <c r="A377" s="1"/>
      <c r="B377" s="1"/>
      <c r="C377" s="2"/>
      <c r="D377" s="55"/>
      <c r="E377" s="55"/>
    </row>
    <row r="378" spans="1:5" s="3" customFormat="1" ht="15">
      <c r="A378" s="1"/>
      <c r="B378" s="1"/>
      <c r="C378" s="2"/>
      <c r="D378" s="55"/>
      <c r="E378" s="55"/>
    </row>
    <row r="379" spans="1:5" s="3" customFormat="1" ht="15">
      <c r="A379" s="1"/>
      <c r="B379" s="1"/>
      <c r="C379" s="2"/>
      <c r="D379" s="55"/>
      <c r="E379" s="55"/>
    </row>
    <row r="380" spans="1:5" s="3" customFormat="1" ht="15">
      <c r="A380" s="1"/>
      <c r="B380" s="1"/>
      <c r="C380" s="2"/>
      <c r="D380" s="55"/>
      <c r="E380" s="55"/>
    </row>
    <row r="381" spans="1:5" s="3" customFormat="1" ht="15">
      <c r="A381" s="1"/>
      <c r="B381" s="1"/>
      <c r="C381" s="2"/>
      <c r="D381" s="55"/>
      <c r="E381" s="55"/>
    </row>
    <row r="382" spans="1:5" s="3" customFormat="1" ht="15">
      <c r="A382" s="1"/>
      <c r="B382" s="1"/>
      <c r="C382" s="2"/>
      <c r="D382" s="55"/>
      <c r="E382" s="55"/>
    </row>
  </sheetData>
  <sheetProtection/>
  <mergeCells count="12">
    <mergeCell ref="A183:B188"/>
    <mergeCell ref="A211:B212"/>
    <mergeCell ref="E1:F1"/>
    <mergeCell ref="A2:F2"/>
    <mergeCell ref="A210:F210"/>
    <mergeCell ref="A182:F182"/>
    <mergeCell ref="A213:C213"/>
    <mergeCell ref="A3:F3"/>
    <mergeCell ref="A6:F6"/>
    <mergeCell ref="A181:C181"/>
    <mergeCell ref="A209:C209"/>
    <mergeCell ref="A189:F189"/>
  </mergeCells>
  <printOptions/>
  <pageMargins left="0.4724409448818898" right="0.35433070866141736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2011-03-23T08:12:33Z</cp:lastPrinted>
  <dcterms:created xsi:type="dcterms:W3CDTF">2011-03-15T07:24:16Z</dcterms:created>
  <dcterms:modified xsi:type="dcterms:W3CDTF">2011-05-23T18:21:32Z</dcterms:modified>
  <cp:category/>
  <cp:version/>
  <cp:contentType/>
  <cp:contentStatus/>
</cp:coreProperties>
</file>