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3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<sst xmlns="http://schemas.openxmlformats.org/spreadsheetml/2006/main" count="89" uniqueCount="85">
  <si>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Dział</t>
  </si>
  <si>
    <t>Rozdział</t>
  </si>
  <si>
    <t>Nazwa</t>
  </si>
  <si>
    <t>Ogółem (5+14)</t>
  </si>
  <si>
    <t>Razem bieżące    (6+9+10+11+12+13)</t>
  </si>
  <si>
    <t>Jednostki budżetowe</t>
  </si>
  <si>
    <t>Dotacje na zadania bieżące</t>
  </si>
  <si>
    <t>Świadczenia na rzecz osób fizycznych</t>
  </si>
  <si>
    <t>Wydatki z udziałem środków unijnych</t>
  </si>
  <si>
    <t>Poręczenia i gwarancje</t>
  </si>
  <si>
    <t>Obsługa długu</t>
  </si>
  <si>
    <t>Razem majątkowe (15+17)</t>
  </si>
  <si>
    <t>Inwestycje i zakupy inwestycyjne</t>
  </si>
  <si>
    <t>Akcje i udziały</t>
  </si>
  <si>
    <t>Razem</t>
  </si>
  <si>
    <t xml:space="preserve">  Wynagro   dzenia i składki od nich naliczane</t>
  </si>
  <si>
    <t>Zadania statutowe</t>
  </si>
  <si>
    <t xml:space="preserve">w tym z udziałem środków unijnych </t>
  </si>
  <si>
    <t xml:space="preserve">Zakup, objęcie akcji i udziałów </t>
  </si>
  <si>
    <t>Wniesienie wkładów do spólek</t>
  </si>
  <si>
    <t>010</t>
  </si>
  <si>
    <t>ROLNICTWO I ŁOWIECTWO</t>
  </si>
  <si>
    <t>01009</t>
  </si>
  <si>
    <t>Spółki wodne</t>
  </si>
  <si>
    <t>01030</t>
  </si>
  <si>
    <t>Izby rolnicze</t>
  </si>
  <si>
    <t>WYTWARZANIE I ZAOPATRYWANIE W ENERGIĘ ELEKTRYCZNĄ, GAZ I WODĘ</t>
  </si>
  <si>
    <t>Dostarczanie wody</t>
  </si>
  <si>
    <t>TRANSPORT I ŁĄCZNOŚĆ</t>
  </si>
  <si>
    <t>Lokalny transport zbiorowy</t>
  </si>
  <si>
    <t>Drogi publiczne gminne</t>
  </si>
  <si>
    <t>GOSPODARKA MIESZKANIOWA</t>
  </si>
  <si>
    <t>Gospodarka gruntami i nieruchomościami</t>
  </si>
  <si>
    <t>DZIAŁALNOŚĆ USŁUGOWA</t>
  </si>
  <si>
    <t>Pozostała działalność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</si>
  <si>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</si>
  <si>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</si>
  <si>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</si>
  <si>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</si>
  <si>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</si>
  <si>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</si>
  <si>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</si>
  <si>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</si>
  <si>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</si>
  <si>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</si>
  <si>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</si>
  <si>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</si>
  <si>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</si>
  <si>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</si>
  <si>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</si>
  <si>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</si>
  <si>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</si>
  <si>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</si>
  <si>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</si>
  <si>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</si>
  <si>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Inne formy wychowania przedszkolnego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</si>
  <si>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</si>
  <si>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</si>
  <si>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</si>
  <si>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</si>
  <si>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</si>
  <si>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</si>
  <si>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</si>
  <si>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Świadczenia rodzinne, świadczenia z funduszu alimentacyjnego oraz składki na ubezpieczenia emerytalne i rentowe z ubezpieczenia społeczego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</si>
  <si>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</si>
  <si>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</si>
  <si>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</si>
  <si>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</si>
  <si>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</si>
  <si>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</si>
  <si>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</si>
  <si>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</si>
  <si>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</si>
  <si>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</si>
  <si>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Oświetlenie ulic, placów i dróg</t>
  </si>
  <si>
    <t>KULTURA I OCHRONA DZIEDZICTWA NARODOWEGO</t>
  </si>
  <si>
    <t>Domy i ośrodki kultury, świetlice i kluby</t>
  </si>
  <si>
    <t xml:space="preserve">KULTURA FIZYCZNA </t>
  </si>
  <si>
    <t>Zadania w zakresie kultury fizyczej</t>
  </si>
  <si>
    <t>Ogółem wydatki</t>
  </si>
  <si>
    <t xml:space="preserve">                                                                                  Wydatki budżetu gminy na  2012 r. </t>
  </si>
  <si>
    <t>Domy pomocy społecznej</t>
  </si>
  <si>
    <t>Zadania w zakresie przeciwdziałania przemocy w rodzinie</t>
  </si>
  <si>
    <t>Ośrodki adopcyjno-opiekuńcze</t>
  </si>
  <si>
    <t>Plany zagospodarowania przestrzennego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</si>
</sst>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23"/>
      <name val="Times New Roman"/>
      <family val="1"/>
    </font>
    <font>
      <sz val="14"/>
      <name val="Arial CE"/>
      <family val="2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3" fontId="9" fillId="33" borderId="15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49" fontId="9" fillId="34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3" fontId="9" fillId="34" borderId="16" xfId="0" applyNumberFormat="1" applyFont="1" applyFill="1" applyBorder="1" applyAlignment="1">
      <alignment vertical="center" wrapText="1"/>
    </xf>
    <xf numFmtId="3" fontId="9" fillId="34" borderId="17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34" borderId="1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center" wrapText="1"/>
    </xf>
    <xf numFmtId="3" fontId="9" fillId="33" borderId="18" xfId="0" applyNumberFormat="1" applyFont="1" applyFill="1" applyBorder="1" applyAlignment="1">
      <alignment vertical="center" wrapText="1"/>
    </xf>
    <xf numFmtId="3" fontId="9" fillId="33" borderId="19" xfId="0" applyNumberFormat="1" applyFont="1" applyFill="1" applyBorder="1" applyAlignment="1">
      <alignment vertical="center" wrapText="1"/>
    </xf>
    <xf numFmtId="3" fontId="9" fillId="34" borderId="18" xfId="0" applyNumberFormat="1" applyFont="1" applyFill="1" applyBorder="1" applyAlignment="1">
      <alignment vertical="center" wrapText="1"/>
    </xf>
    <xf numFmtId="3" fontId="9" fillId="33" borderId="17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vertical="center" wrapText="1"/>
    </xf>
    <xf numFmtId="3" fontId="10" fillId="33" borderId="18" xfId="0" applyNumberFormat="1" applyFont="1" applyFill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9" fillId="34" borderId="22" xfId="0" applyNumberFormat="1" applyFont="1" applyFill="1" applyBorder="1" applyAlignment="1">
      <alignment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34" borderId="0" xfId="0" applyNumberFormat="1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31">
      <selection activeCell="F36" sqref="F36"/>
    </sheetView>
  </sheetViews>
  <sheetFormatPr defaultColWidth="9.00390625" defaultRowHeight="12.75"/>
  <cols>
    <col min="1" max="1" width="5.875" style="56" customWidth="1"/>
    <col min="2" max="2" width="8.75390625" style="56" customWidth="1"/>
    <col min="3" max="3" width="5.875" style="56" hidden="1" customWidth="1"/>
    <col min="4" max="4" width="32.25390625" style="3" customWidth="1"/>
    <col min="5" max="5" width="12.625" style="3" customWidth="1"/>
    <col min="6" max="6" width="12.125" style="3" customWidth="1"/>
    <col min="7" max="7" width="11.25390625" style="3" customWidth="1"/>
    <col min="8" max="9" width="11.75390625" style="3" customWidth="1"/>
    <col min="10" max="10" width="10.75390625" style="3" customWidth="1"/>
    <col min="11" max="11" width="12.375" style="3" customWidth="1"/>
    <col min="12" max="13" width="11.00390625" style="3" customWidth="1"/>
    <col min="14" max="14" width="8.75390625" style="3" customWidth="1"/>
    <col min="15" max="15" width="11.75390625" style="3" customWidth="1"/>
    <col min="16" max="16" width="12.625" style="3" customWidth="1"/>
    <col min="17" max="18" width="10.75390625" style="3" customWidth="1"/>
    <col min="19" max="19" width="11.125" style="3" customWidth="1"/>
    <col min="20" max="25" width="0" style="1" hidden="1" customWidth="1"/>
  </cols>
  <sheetData>
    <row r="1" spans="1:19" ht="28.5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" customHeight="1">
      <c r="A3" s="2"/>
      <c r="B3" s="2"/>
      <c r="C3" s="2"/>
      <c r="D3" s="2"/>
      <c r="E3" s="2"/>
      <c r="F3" s="2"/>
      <c r="G3" s="2"/>
      <c r="H3" s="2"/>
      <c r="I3" s="2"/>
    </row>
    <row r="4" spans="1:19" ht="22.5" customHeight="1" hidden="1">
      <c r="A4" s="64"/>
      <c r="B4" s="64"/>
      <c r="C4" s="4"/>
      <c r="D4" s="64"/>
      <c r="E4" s="64"/>
      <c r="F4" s="61"/>
      <c r="G4" s="69"/>
      <c r="H4" s="71"/>
      <c r="I4" s="70"/>
      <c r="J4" s="6"/>
      <c r="K4" s="6"/>
      <c r="L4" s="6"/>
      <c r="M4" s="6"/>
      <c r="N4" s="6"/>
      <c r="O4" s="7"/>
      <c r="P4" s="69"/>
      <c r="Q4" s="70"/>
      <c r="R4" s="69"/>
      <c r="S4" s="70"/>
    </row>
    <row r="5" spans="1:25" s="10" customFormat="1" ht="22.5" customHeight="1" hidden="1">
      <c r="A5" s="65"/>
      <c r="B5" s="65"/>
      <c r="C5" s="71"/>
      <c r="D5" s="65"/>
      <c r="E5" s="65"/>
      <c r="F5" s="62"/>
      <c r="G5" s="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9"/>
      <c r="U5" s="9"/>
      <c r="V5" s="9"/>
      <c r="W5" s="9"/>
      <c r="X5" s="9"/>
      <c r="Y5" s="9"/>
    </row>
    <row r="6" spans="1:25" s="10" customFormat="1" ht="22.5" customHeight="1" hidden="1">
      <c r="A6" s="65"/>
      <c r="B6" s="65"/>
      <c r="C6" s="71"/>
      <c r="D6" s="65"/>
      <c r="E6" s="65"/>
      <c r="F6" s="6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"/>
      <c r="V6" s="9"/>
      <c r="W6" s="9"/>
      <c r="X6" s="9"/>
      <c r="Y6" s="9"/>
    </row>
    <row r="7" spans="1:25" s="10" customFormat="1" ht="22.5" customHeight="1" hidden="1">
      <c r="A7" s="65"/>
      <c r="B7" s="65"/>
      <c r="C7" s="71"/>
      <c r="D7" s="65"/>
      <c r="E7" s="65"/>
      <c r="F7" s="62"/>
      <c r="G7" s="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9"/>
      <c r="U7" s="9"/>
      <c r="V7" s="9"/>
      <c r="W7" s="9"/>
      <c r="X7" s="9"/>
      <c r="Y7" s="9"/>
    </row>
    <row r="8" spans="1:25" s="10" customFormat="1" ht="22.5" customHeight="1" hidden="1">
      <c r="A8" s="65"/>
      <c r="B8" s="65"/>
      <c r="C8" s="71"/>
      <c r="D8" s="65"/>
      <c r="E8" s="65"/>
      <c r="F8" s="62"/>
      <c r="G8" s="8"/>
      <c r="H8" s="68"/>
      <c r="I8" s="8"/>
      <c r="J8" s="8"/>
      <c r="K8" s="8"/>
      <c r="L8" s="8"/>
      <c r="M8" s="8"/>
      <c r="N8" s="8"/>
      <c r="O8" s="8"/>
      <c r="P8" s="8"/>
      <c r="Q8" s="8"/>
      <c r="R8" s="8"/>
      <c r="S8" s="68"/>
      <c r="T8" s="9"/>
      <c r="U8" s="9"/>
      <c r="V8" s="9"/>
      <c r="W8" s="9"/>
      <c r="X8" s="9"/>
      <c r="Y8" s="9"/>
    </row>
    <row r="9" spans="1:25" s="10" customFormat="1" ht="22.5" customHeight="1" hidden="1">
      <c r="A9" s="66"/>
      <c r="B9" s="66"/>
      <c r="C9" s="71"/>
      <c r="D9" s="66"/>
      <c r="E9" s="66"/>
      <c r="F9" s="63"/>
      <c r="G9" s="8"/>
      <c r="H9" s="68"/>
      <c r="I9" s="8"/>
      <c r="J9" s="8"/>
      <c r="K9" s="8"/>
      <c r="L9" s="8"/>
      <c r="M9" s="8"/>
      <c r="N9" s="8"/>
      <c r="O9" s="8"/>
      <c r="P9" s="8"/>
      <c r="Q9" s="8"/>
      <c r="R9" s="8"/>
      <c r="S9" s="68"/>
      <c r="T9" s="9"/>
      <c r="U9" s="9"/>
      <c r="V9" s="9"/>
      <c r="W9" s="9"/>
      <c r="X9" s="9"/>
      <c r="Y9" s="9"/>
    </row>
    <row r="10" spans="1:25" s="10" customFormat="1" ht="26.25" customHeight="1">
      <c r="A10" s="64" t="s">
        <v>0</v>
      </c>
      <c r="B10" s="64" t="s">
        <v>1</v>
      </c>
      <c r="C10" s="5"/>
      <c r="D10" s="64" t="s">
        <v>2</v>
      </c>
      <c r="E10" s="64" t="s">
        <v>3</v>
      </c>
      <c r="F10" s="64" t="s">
        <v>4</v>
      </c>
      <c r="G10" s="69" t="s">
        <v>5</v>
      </c>
      <c r="H10" s="71"/>
      <c r="I10" s="70"/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9" t="s">
        <v>12</v>
      </c>
      <c r="Q10" s="70"/>
      <c r="R10" s="69" t="s">
        <v>13</v>
      </c>
      <c r="S10" s="70"/>
      <c r="T10" s="9"/>
      <c r="U10" s="9"/>
      <c r="V10" s="9"/>
      <c r="W10" s="9"/>
      <c r="X10" s="9"/>
      <c r="Y10" s="9"/>
    </row>
    <row r="11" spans="1:25" s="10" customFormat="1" ht="87.75" customHeight="1">
      <c r="A11" s="66"/>
      <c r="B11" s="66"/>
      <c r="C11" s="12"/>
      <c r="D11" s="66"/>
      <c r="E11" s="66"/>
      <c r="F11" s="66"/>
      <c r="G11" s="8" t="s">
        <v>14</v>
      </c>
      <c r="H11" s="11" t="s">
        <v>15</v>
      </c>
      <c r="I11" s="8" t="s">
        <v>16</v>
      </c>
      <c r="J11" s="66"/>
      <c r="K11" s="66"/>
      <c r="L11" s="66"/>
      <c r="M11" s="66"/>
      <c r="N11" s="66"/>
      <c r="O11" s="66"/>
      <c r="P11" s="11"/>
      <c r="Q11" s="8" t="s">
        <v>17</v>
      </c>
      <c r="R11" s="8" t="s">
        <v>18</v>
      </c>
      <c r="S11" s="11" t="s">
        <v>19</v>
      </c>
      <c r="T11" s="9"/>
      <c r="U11" s="9"/>
      <c r="V11" s="9"/>
      <c r="W11" s="9"/>
      <c r="X11" s="9"/>
      <c r="Y11" s="9"/>
    </row>
    <row r="12" spans="1:25" s="15" customFormat="1" ht="13.5" customHeight="1">
      <c r="A12" s="13">
        <v>1</v>
      </c>
      <c r="B12" s="13">
        <v>2</v>
      </c>
      <c r="C12" s="13"/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4"/>
      <c r="U12" s="14"/>
      <c r="V12" s="14"/>
      <c r="W12" s="14"/>
      <c r="X12" s="14"/>
      <c r="Y12" s="14"/>
    </row>
    <row r="13" spans="1:25" s="21" customFormat="1" ht="45.75" customHeight="1">
      <c r="A13" s="16" t="s">
        <v>20</v>
      </c>
      <c r="B13" s="17"/>
      <c r="C13" s="17"/>
      <c r="D13" s="18" t="s">
        <v>21</v>
      </c>
      <c r="E13" s="19">
        <f>SUM(E14:E15)</f>
        <v>65000</v>
      </c>
      <c r="F13" s="19">
        <f>G13+J13+K13+L13+M13+N13</f>
        <v>65000</v>
      </c>
      <c r="G13" s="19">
        <f>H13+I13</f>
        <v>15000</v>
      </c>
      <c r="H13" s="19">
        <f aca="true" t="shared" si="0" ref="H13:S13">SUM(H14:H15)</f>
        <v>0</v>
      </c>
      <c r="I13" s="19">
        <f t="shared" si="0"/>
        <v>15000</v>
      </c>
      <c r="J13" s="19">
        <f t="shared" si="0"/>
        <v>50000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20"/>
      <c r="U13" s="20"/>
      <c r="V13" s="20"/>
      <c r="W13" s="20"/>
      <c r="X13" s="20"/>
      <c r="Y13" s="20"/>
    </row>
    <row r="14" spans="1:25" s="21" customFormat="1" ht="35.25" customHeight="1">
      <c r="A14" s="22"/>
      <c r="B14" s="22" t="s">
        <v>22</v>
      </c>
      <c r="C14" s="23"/>
      <c r="D14" s="24" t="s">
        <v>23</v>
      </c>
      <c r="E14" s="25">
        <v>50000</v>
      </c>
      <c r="F14" s="25">
        <v>50000</v>
      </c>
      <c r="G14" s="26">
        <f>H14+I14</f>
        <v>0</v>
      </c>
      <c r="H14" s="25">
        <v>0</v>
      </c>
      <c r="I14" s="25">
        <v>0</v>
      </c>
      <c r="J14" s="25">
        <v>50000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0"/>
      <c r="U14" s="20"/>
      <c r="V14" s="20"/>
      <c r="W14" s="20"/>
      <c r="X14" s="20"/>
      <c r="Y14" s="20"/>
    </row>
    <row r="15" spans="1:25" s="33" customFormat="1" ht="35.25" customHeight="1">
      <c r="A15" s="27"/>
      <c r="B15" s="28" t="s">
        <v>24</v>
      </c>
      <c r="C15" s="27"/>
      <c r="D15" s="29" t="s">
        <v>25</v>
      </c>
      <c r="E15" s="30">
        <v>15000</v>
      </c>
      <c r="F15" s="26">
        <f>G15+J15+K15+L15+M15+N15</f>
        <v>15000</v>
      </c>
      <c r="G15" s="31">
        <f>H15+I15</f>
        <v>15000</v>
      </c>
      <c r="H15" s="30">
        <v>0</v>
      </c>
      <c r="I15" s="30">
        <v>15000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2"/>
      <c r="U15" s="32"/>
      <c r="V15" s="32"/>
      <c r="W15" s="32"/>
      <c r="X15" s="32"/>
      <c r="Y15" s="32"/>
    </row>
    <row r="16" spans="1:25" s="21" customFormat="1" ht="72.75" customHeight="1">
      <c r="A16" s="34">
        <v>400</v>
      </c>
      <c r="B16" s="34"/>
      <c r="C16" s="34"/>
      <c r="D16" s="35" t="s">
        <v>26</v>
      </c>
      <c r="E16" s="36">
        <f>E17</f>
        <v>272000</v>
      </c>
      <c r="F16" s="36">
        <f>G16+J16+K16+L16+M16+N16</f>
        <v>147000</v>
      </c>
      <c r="G16" s="36">
        <f>H16+I16</f>
        <v>147000</v>
      </c>
      <c r="H16" s="36">
        <f>H17</f>
        <v>19000</v>
      </c>
      <c r="I16" s="36">
        <f>I17</f>
        <v>128000</v>
      </c>
      <c r="J16" s="36">
        <f aca="true" t="shared" si="1" ref="J16:S16">J17</f>
        <v>0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 t="shared" si="1"/>
        <v>0</v>
      </c>
      <c r="O16" s="36">
        <f t="shared" si="1"/>
        <v>125000</v>
      </c>
      <c r="P16" s="36">
        <f t="shared" si="1"/>
        <v>125000</v>
      </c>
      <c r="Q16" s="36">
        <f t="shared" si="1"/>
        <v>0</v>
      </c>
      <c r="R16" s="36">
        <f t="shared" si="1"/>
        <v>0</v>
      </c>
      <c r="S16" s="36">
        <f t="shared" si="1"/>
        <v>0</v>
      </c>
      <c r="T16" s="20"/>
      <c r="U16" s="20"/>
      <c r="V16" s="20"/>
      <c r="W16" s="20"/>
      <c r="X16" s="20"/>
      <c r="Y16" s="20"/>
    </row>
    <row r="17" spans="1:25" s="33" customFormat="1" ht="40.5" customHeight="1">
      <c r="A17" s="27"/>
      <c r="B17" s="27">
        <v>40002</v>
      </c>
      <c r="C17" s="27"/>
      <c r="D17" s="29" t="s">
        <v>27</v>
      </c>
      <c r="E17" s="30">
        <v>272000</v>
      </c>
      <c r="F17" s="26">
        <v>147000</v>
      </c>
      <c r="G17" s="38">
        <f aca="true" t="shared" si="2" ref="G17:G22">H17+I17</f>
        <v>147000</v>
      </c>
      <c r="H17" s="30">
        <v>19000</v>
      </c>
      <c r="I17" s="30">
        <v>128000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125000</v>
      </c>
      <c r="P17" s="30">
        <v>125000</v>
      </c>
      <c r="Q17" s="30">
        <v>0</v>
      </c>
      <c r="R17" s="30">
        <v>0</v>
      </c>
      <c r="S17" s="30">
        <v>0</v>
      </c>
      <c r="T17" s="32"/>
      <c r="U17" s="32"/>
      <c r="V17" s="32"/>
      <c r="W17" s="32"/>
      <c r="X17" s="32"/>
      <c r="Y17" s="32"/>
    </row>
    <row r="18" spans="1:25" s="21" customFormat="1" ht="45.75" customHeight="1">
      <c r="A18" s="34">
        <v>600</v>
      </c>
      <c r="B18" s="34"/>
      <c r="C18" s="34"/>
      <c r="D18" s="35" t="s">
        <v>28</v>
      </c>
      <c r="E18" s="36">
        <f>SUM(E19:E20)</f>
        <v>2770400</v>
      </c>
      <c r="F18" s="36">
        <f aca="true" t="shared" si="3" ref="F18:S18">SUM(F19:F20)</f>
        <v>347400</v>
      </c>
      <c r="G18" s="36">
        <f t="shared" si="3"/>
        <v>158000</v>
      </c>
      <c r="H18" s="36">
        <f t="shared" si="3"/>
        <v>15000</v>
      </c>
      <c r="I18" s="36">
        <f t="shared" si="3"/>
        <v>143000</v>
      </c>
      <c r="J18" s="36">
        <f t="shared" si="3"/>
        <v>189400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36">
        <f t="shared" si="3"/>
        <v>0</v>
      </c>
      <c r="O18" s="36">
        <f t="shared" si="3"/>
        <v>2423000</v>
      </c>
      <c r="P18" s="36">
        <f t="shared" si="3"/>
        <v>2423000</v>
      </c>
      <c r="Q18" s="36">
        <f t="shared" si="3"/>
        <v>0</v>
      </c>
      <c r="R18" s="36">
        <f t="shared" si="3"/>
        <v>0</v>
      </c>
      <c r="S18" s="36">
        <f t="shared" si="3"/>
        <v>0</v>
      </c>
      <c r="T18" s="20"/>
      <c r="U18" s="20"/>
      <c r="V18" s="20"/>
      <c r="W18" s="20"/>
      <c r="X18" s="20"/>
      <c r="Y18" s="20"/>
    </row>
    <row r="19" spans="1:25" s="33" customFormat="1" ht="35.25" customHeight="1">
      <c r="A19" s="27"/>
      <c r="B19" s="27">
        <v>60004</v>
      </c>
      <c r="C19" s="27"/>
      <c r="D19" s="29" t="s">
        <v>29</v>
      </c>
      <c r="E19" s="30">
        <v>189400</v>
      </c>
      <c r="F19" s="31">
        <v>189400</v>
      </c>
      <c r="G19" s="38">
        <f t="shared" si="2"/>
        <v>0</v>
      </c>
      <c r="H19" s="30">
        <v>0</v>
      </c>
      <c r="I19" s="30">
        <v>0</v>
      </c>
      <c r="J19" s="30">
        <v>189400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2"/>
      <c r="U19" s="32"/>
      <c r="V19" s="32"/>
      <c r="W19" s="32"/>
      <c r="X19" s="32"/>
      <c r="Y19" s="32"/>
    </row>
    <row r="20" spans="1:25" s="33" customFormat="1" ht="35.25" customHeight="1">
      <c r="A20" s="27"/>
      <c r="B20" s="27">
        <v>60016</v>
      </c>
      <c r="C20" s="27"/>
      <c r="D20" s="29" t="s">
        <v>30</v>
      </c>
      <c r="E20" s="30">
        <v>2581000</v>
      </c>
      <c r="F20" s="31">
        <v>158000</v>
      </c>
      <c r="G20" s="38">
        <f t="shared" si="2"/>
        <v>158000</v>
      </c>
      <c r="H20" s="30">
        <v>15000</v>
      </c>
      <c r="I20" s="30">
        <v>143000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2423000</v>
      </c>
      <c r="P20" s="30">
        <v>2423000</v>
      </c>
      <c r="Q20" s="30">
        <v>0</v>
      </c>
      <c r="R20" s="30">
        <v>0</v>
      </c>
      <c r="S20" s="30">
        <v>0</v>
      </c>
      <c r="T20" s="32"/>
      <c r="U20" s="32"/>
      <c r="V20" s="32"/>
      <c r="W20" s="32"/>
      <c r="X20" s="32"/>
      <c r="Y20" s="32"/>
    </row>
    <row r="21" spans="1:25" s="21" customFormat="1" ht="46.5" customHeight="1">
      <c r="A21" s="34">
        <v>700</v>
      </c>
      <c r="B21" s="34"/>
      <c r="C21" s="34"/>
      <c r="D21" s="35" t="s">
        <v>31</v>
      </c>
      <c r="E21" s="36">
        <f>E22</f>
        <v>156100</v>
      </c>
      <c r="F21" s="37">
        <f>G21+J21+K21+L21+M21+N21</f>
        <v>152100</v>
      </c>
      <c r="G21" s="39">
        <f t="shared" si="2"/>
        <v>152100</v>
      </c>
      <c r="H21" s="36">
        <f aca="true" t="shared" si="4" ref="H21:P21">H22</f>
        <v>5000</v>
      </c>
      <c r="I21" s="36">
        <f t="shared" si="4"/>
        <v>147100</v>
      </c>
      <c r="J21" s="36">
        <f t="shared" si="4"/>
        <v>0</v>
      </c>
      <c r="K21" s="36">
        <f t="shared" si="4"/>
        <v>0</v>
      </c>
      <c r="L21" s="36">
        <f t="shared" si="4"/>
        <v>0</v>
      </c>
      <c r="M21" s="36">
        <f t="shared" si="4"/>
        <v>0</v>
      </c>
      <c r="N21" s="36">
        <f t="shared" si="4"/>
        <v>0</v>
      </c>
      <c r="O21" s="36">
        <f t="shared" si="4"/>
        <v>4000</v>
      </c>
      <c r="P21" s="36">
        <f t="shared" si="4"/>
        <v>4000</v>
      </c>
      <c r="Q21" s="36">
        <v>0</v>
      </c>
      <c r="R21" s="36">
        <v>0</v>
      </c>
      <c r="S21" s="36">
        <v>0</v>
      </c>
      <c r="T21" s="20"/>
      <c r="U21" s="20"/>
      <c r="V21" s="20"/>
      <c r="W21" s="20"/>
      <c r="X21" s="20"/>
      <c r="Y21" s="20"/>
    </row>
    <row r="22" spans="1:25" s="33" customFormat="1" ht="42" customHeight="1">
      <c r="A22" s="27"/>
      <c r="B22" s="27">
        <v>70005</v>
      </c>
      <c r="C22" s="27"/>
      <c r="D22" s="29" t="s">
        <v>32</v>
      </c>
      <c r="E22" s="30">
        <v>156100</v>
      </c>
      <c r="F22" s="31">
        <v>152100</v>
      </c>
      <c r="G22" s="31">
        <f t="shared" si="2"/>
        <v>152100</v>
      </c>
      <c r="H22" s="30">
        <v>5000</v>
      </c>
      <c r="I22" s="30">
        <v>147100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4000</v>
      </c>
      <c r="P22" s="30">
        <v>4000</v>
      </c>
      <c r="Q22" s="30">
        <v>0</v>
      </c>
      <c r="R22" s="30">
        <v>0</v>
      </c>
      <c r="S22" s="30">
        <v>0</v>
      </c>
      <c r="T22" s="32"/>
      <c r="U22" s="32"/>
      <c r="V22" s="32"/>
      <c r="W22" s="32"/>
      <c r="X22" s="32"/>
      <c r="Y22" s="32"/>
    </row>
    <row r="23" spans="1:25" s="21" customFormat="1" ht="44.25" customHeight="1">
      <c r="A23" s="34">
        <v>710</v>
      </c>
      <c r="B23" s="34"/>
      <c r="C23" s="34"/>
      <c r="D23" s="35" t="s">
        <v>33</v>
      </c>
      <c r="E23" s="36">
        <f>E24+E25</f>
        <v>112860</v>
      </c>
      <c r="F23" s="36">
        <f aca="true" t="shared" si="5" ref="F23:S23">F24+F25</f>
        <v>112860</v>
      </c>
      <c r="G23" s="36">
        <f t="shared" si="5"/>
        <v>112860</v>
      </c>
      <c r="H23" s="36">
        <f t="shared" si="5"/>
        <v>0</v>
      </c>
      <c r="I23" s="36">
        <f t="shared" si="5"/>
        <v>112860</v>
      </c>
      <c r="J23" s="36">
        <f t="shared" si="5"/>
        <v>0</v>
      </c>
      <c r="K23" s="36">
        <f t="shared" si="5"/>
        <v>0</v>
      </c>
      <c r="L23" s="36">
        <f t="shared" si="5"/>
        <v>0</v>
      </c>
      <c r="M23" s="36">
        <f t="shared" si="5"/>
        <v>0</v>
      </c>
      <c r="N23" s="36">
        <f t="shared" si="5"/>
        <v>0</v>
      </c>
      <c r="O23" s="36">
        <f t="shared" si="5"/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20"/>
      <c r="U23" s="20"/>
      <c r="V23" s="20"/>
      <c r="W23" s="20"/>
      <c r="X23" s="20"/>
      <c r="Y23" s="20"/>
    </row>
    <row r="24" spans="1:25" s="21" customFormat="1" ht="36.75" customHeight="1">
      <c r="A24" s="40"/>
      <c r="B24" s="40">
        <v>71004</v>
      </c>
      <c r="C24" s="40"/>
      <c r="D24" s="41" t="s">
        <v>84</v>
      </c>
      <c r="E24" s="38">
        <v>111960</v>
      </c>
      <c r="F24" s="38">
        <v>111960</v>
      </c>
      <c r="G24" s="31">
        <v>111960</v>
      </c>
      <c r="H24" s="38">
        <v>0</v>
      </c>
      <c r="I24" s="38">
        <v>111960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20"/>
      <c r="U24" s="20"/>
      <c r="V24" s="20"/>
      <c r="W24" s="20"/>
      <c r="X24" s="20"/>
      <c r="Y24" s="20"/>
    </row>
    <row r="25" spans="1:25" s="33" customFormat="1" ht="35.25" customHeight="1">
      <c r="A25" s="27"/>
      <c r="B25" s="27">
        <v>71095</v>
      </c>
      <c r="C25" s="27"/>
      <c r="D25" s="29" t="s">
        <v>34</v>
      </c>
      <c r="E25" s="30">
        <v>900</v>
      </c>
      <c r="F25" s="38">
        <f>G25+J25+K25+L25+M25+N25</f>
        <v>900</v>
      </c>
      <c r="G25" s="31">
        <f aca="true" t="shared" si="6" ref="G25:G54">H25+I25</f>
        <v>900</v>
      </c>
      <c r="H25" s="30">
        <v>0</v>
      </c>
      <c r="I25" s="30">
        <v>900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2"/>
      <c r="U25" s="32"/>
      <c r="V25" s="32"/>
      <c r="W25" s="32"/>
      <c r="X25" s="32"/>
      <c r="Y25" s="32"/>
    </row>
    <row r="26" spans="1:25" s="21" customFormat="1" ht="45" customHeight="1">
      <c r="A26" s="34">
        <v>750</v>
      </c>
      <c r="B26" s="34"/>
      <c r="C26" s="34"/>
      <c r="D26" s="35" t="s">
        <v>35</v>
      </c>
      <c r="E26" s="36">
        <f>SUM(E27,E28,E29,E30,E31)</f>
        <v>1919320</v>
      </c>
      <c r="F26" s="39">
        <f>G26+J26+K26+L26+M26+N26</f>
        <v>1919320</v>
      </c>
      <c r="G26" s="36">
        <f t="shared" si="6"/>
        <v>1805220</v>
      </c>
      <c r="H26" s="36">
        <f aca="true" t="shared" si="7" ref="H26:S26">SUM(H27,H28,H29,H30,H31)</f>
        <v>1424764</v>
      </c>
      <c r="I26" s="36">
        <f t="shared" si="7"/>
        <v>380456</v>
      </c>
      <c r="J26" s="36">
        <f t="shared" si="7"/>
        <v>0</v>
      </c>
      <c r="K26" s="36">
        <f t="shared" si="7"/>
        <v>114100</v>
      </c>
      <c r="L26" s="36">
        <f t="shared" si="7"/>
        <v>0</v>
      </c>
      <c r="M26" s="36">
        <f t="shared" si="7"/>
        <v>0</v>
      </c>
      <c r="N26" s="36">
        <f t="shared" si="7"/>
        <v>0</v>
      </c>
      <c r="O26" s="36">
        <f t="shared" si="7"/>
        <v>0</v>
      </c>
      <c r="P26" s="36">
        <f t="shared" si="7"/>
        <v>0</v>
      </c>
      <c r="Q26" s="36">
        <f t="shared" si="7"/>
        <v>0</v>
      </c>
      <c r="R26" s="36">
        <f t="shared" si="7"/>
        <v>0</v>
      </c>
      <c r="S26" s="36">
        <f t="shared" si="7"/>
        <v>0</v>
      </c>
      <c r="T26" s="20"/>
      <c r="U26" s="20"/>
      <c r="V26" s="20"/>
      <c r="W26" s="20"/>
      <c r="X26" s="20"/>
      <c r="Y26" s="20"/>
    </row>
    <row r="27" spans="1:25" s="33" customFormat="1" ht="35.25" customHeight="1">
      <c r="A27" s="27"/>
      <c r="B27" s="27">
        <v>75011</v>
      </c>
      <c r="C27" s="27"/>
      <c r="D27" s="29" t="s">
        <v>36</v>
      </c>
      <c r="E27" s="30">
        <v>72525</v>
      </c>
      <c r="F27" s="31">
        <v>72525</v>
      </c>
      <c r="G27" s="26">
        <f t="shared" si="6"/>
        <v>72525</v>
      </c>
      <c r="H27" s="30">
        <v>68109</v>
      </c>
      <c r="I27" s="30">
        <v>4416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2"/>
      <c r="U27" s="32"/>
      <c r="V27" s="32"/>
      <c r="W27" s="32"/>
      <c r="X27" s="32"/>
      <c r="Y27" s="32"/>
    </row>
    <row r="28" spans="1:25" s="33" customFormat="1" ht="35.25" customHeight="1">
      <c r="A28" s="27"/>
      <c r="B28" s="27">
        <v>75022</v>
      </c>
      <c r="C28" s="27"/>
      <c r="D28" s="29" t="s">
        <v>37</v>
      </c>
      <c r="E28" s="30">
        <v>110100</v>
      </c>
      <c r="F28" s="31">
        <v>110100</v>
      </c>
      <c r="G28" s="31">
        <f t="shared" si="6"/>
        <v>16500</v>
      </c>
      <c r="H28" s="30">
        <v>0</v>
      </c>
      <c r="I28" s="30">
        <v>16500</v>
      </c>
      <c r="J28" s="30">
        <v>0</v>
      </c>
      <c r="K28" s="30">
        <v>93600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2"/>
      <c r="U28" s="32"/>
      <c r="V28" s="32"/>
      <c r="W28" s="32"/>
      <c r="X28" s="32"/>
      <c r="Y28" s="32"/>
    </row>
    <row r="29" spans="1:25" s="33" customFormat="1" ht="35.25" customHeight="1">
      <c r="A29" s="27"/>
      <c r="B29" s="27">
        <v>75023</v>
      </c>
      <c r="C29" s="27"/>
      <c r="D29" s="29" t="s">
        <v>38</v>
      </c>
      <c r="E29" s="30">
        <v>1379270</v>
      </c>
      <c r="F29" s="31">
        <v>1379270</v>
      </c>
      <c r="G29" s="38">
        <f t="shared" si="6"/>
        <v>1377770</v>
      </c>
      <c r="H29" s="30">
        <v>1036070</v>
      </c>
      <c r="I29" s="30">
        <v>341700</v>
      </c>
      <c r="J29" s="30">
        <v>0</v>
      </c>
      <c r="K29" s="30">
        <v>1500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2"/>
      <c r="U29" s="32"/>
      <c r="V29" s="32"/>
      <c r="W29" s="32"/>
      <c r="X29" s="32"/>
      <c r="Y29" s="32"/>
    </row>
    <row r="30" spans="1:25" s="33" customFormat="1" ht="35.25" customHeight="1">
      <c r="A30" s="42"/>
      <c r="B30" s="42">
        <v>75075</v>
      </c>
      <c r="C30" s="42"/>
      <c r="D30" s="43" t="s">
        <v>39</v>
      </c>
      <c r="E30" s="44">
        <v>6000</v>
      </c>
      <c r="F30" s="31">
        <v>6000</v>
      </c>
      <c r="G30" s="26">
        <v>6000</v>
      </c>
      <c r="H30" s="44">
        <v>0</v>
      </c>
      <c r="I30" s="44">
        <v>6000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32"/>
      <c r="U30" s="32"/>
      <c r="V30" s="32"/>
      <c r="W30" s="32"/>
      <c r="X30" s="32"/>
      <c r="Y30" s="32"/>
    </row>
    <row r="31" spans="1:25" s="33" customFormat="1" ht="35.25" customHeight="1">
      <c r="A31" s="27"/>
      <c r="B31" s="27">
        <v>75095</v>
      </c>
      <c r="C31" s="42"/>
      <c r="D31" s="29" t="s">
        <v>34</v>
      </c>
      <c r="E31" s="30">
        <v>351425</v>
      </c>
      <c r="F31" s="38">
        <v>351425</v>
      </c>
      <c r="G31" s="38">
        <f t="shared" si="6"/>
        <v>332425</v>
      </c>
      <c r="H31" s="30">
        <v>320585</v>
      </c>
      <c r="I31" s="30">
        <v>11840</v>
      </c>
      <c r="J31" s="30">
        <v>0</v>
      </c>
      <c r="K31" s="30">
        <v>19000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2"/>
      <c r="U31" s="32"/>
      <c r="V31" s="32"/>
      <c r="W31" s="32"/>
      <c r="X31" s="32"/>
      <c r="Y31" s="32"/>
    </row>
    <row r="32" spans="1:25" s="21" customFormat="1" ht="93.75" customHeight="1">
      <c r="A32" s="45">
        <v>751</v>
      </c>
      <c r="B32" s="45"/>
      <c r="C32" s="45"/>
      <c r="D32" s="46" t="s">
        <v>40</v>
      </c>
      <c r="E32" s="37">
        <f>E33</f>
        <v>852</v>
      </c>
      <c r="F32" s="39">
        <f>G32+J32+K32+L32+M32+N32</f>
        <v>852</v>
      </c>
      <c r="G32" s="36">
        <f t="shared" si="6"/>
        <v>852</v>
      </c>
      <c r="H32" s="37">
        <f>H33</f>
        <v>0</v>
      </c>
      <c r="I32" s="37">
        <f>I33</f>
        <v>852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20"/>
      <c r="U32" s="20"/>
      <c r="V32" s="20"/>
      <c r="W32" s="20"/>
      <c r="X32" s="20"/>
      <c r="Y32" s="20"/>
    </row>
    <row r="33" spans="1:25" s="33" customFormat="1" ht="60" customHeight="1">
      <c r="A33" s="42"/>
      <c r="B33" s="42">
        <v>75101</v>
      </c>
      <c r="C33" s="42"/>
      <c r="D33" s="43" t="s">
        <v>41</v>
      </c>
      <c r="E33" s="44">
        <v>852</v>
      </c>
      <c r="F33" s="31">
        <v>852</v>
      </c>
      <c r="G33" s="26">
        <f t="shared" si="6"/>
        <v>852</v>
      </c>
      <c r="H33" s="44">
        <v>0</v>
      </c>
      <c r="I33" s="44">
        <v>852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32"/>
      <c r="U33" s="32"/>
      <c r="V33" s="32"/>
      <c r="W33" s="32"/>
      <c r="X33" s="32"/>
      <c r="Y33" s="32"/>
    </row>
    <row r="34" spans="1:25" s="33" customFormat="1" ht="67.5" customHeight="1">
      <c r="A34" s="45">
        <v>754</v>
      </c>
      <c r="B34" s="45"/>
      <c r="C34" s="45"/>
      <c r="D34" s="46" t="s">
        <v>42</v>
      </c>
      <c r="E34" s="37">
        <f>SUM(E35:E37)</f>
        <v>188500</v>
      </c>
      <c r="F34" s="37">
        <f>G34+J34+K34+L34+M34+N34</f>
        <v>168500</v>
      </c>
      <c r="G34" s="37">
        <f t="shared" si="6"/>
        <v>160500</v>
      </c>
      <c r="H34" s="37">
        <f aca="true" t="shared" si="8" ref="H34:S34">SUM(H35:H37)</f>
        <v>35000</v>
      </c>
      <c r="I34" s="37">
        <f t="shared" si="8"/>
        <v>125500</v>
      </c>
      <c r="J34" s="37">
        <f t="shared" si="8"/>
        <v>0</v>
      </c>
      <c r="K34" s="37">
        <f t="shared" si="8"/>
        <v>8000</v>
      </c>
      <c r="L34" s="37">
        <f t="shared" si="8"/>
        <v>0</v>
      </c>
      <c r="M34" s="37">
        <f t="shared" si="8"/>
        <v>0</v>
      </c>
      <c r="N34" s="37">
        <f t="shared" si="8"/>
        <v>0</v>
      </c>
      <c r="O34" s="37">
        <f t="shared" si="8"/>
        <v>20000</v>
      </c>
      <c r="P34" s="37">
        <f t="shared" si="8"/>
        <v>20000</v>
      </c>
      <c r="Q34" s="37">
        <f t="shared" si="8"/>
        <v>0</v>
      </c>
      <c r="R34" s="37">
        <f t="shared" si="8"/>
        <v>0</v>
      </c>
      <c r="S34" s="37">
        <f t="shared" si="8"/>
        <v>0</v>
      </c>
      <c r="T34" s="32"/>
      <c r="U34" s="32"/>
      <c r="V34" s="32"/>
      <c r="W34" s="32"/>
      <c r="X34" s="32"/>
      <c r="Y34" s="32"/>
    </row>
    <row r="35" spans="1:25" s="33" customFormat="1" ht="35.25" customHeight="1">
      <c r="A35" s="42"/>
      <c r="B35" s="42">
        <v>75412</v>
      </c>
      <c r="C35" s="42"/>
      <c r="D35" s="43" t="s">
        <v>43</v>
      </c>
      <c r="E35" s="44">
        <v>164850</v>
      </c>
      <c r="F35" s="38">
        <v>144850</v>
      </c>
      <c r="G35" s="31">
        <v>136850</v>
      </c>
      <c r="H35" s="44">
        <v>35000</v>
      </c>
      <c r="I35" s="44">
        <v>101850</v>
      </c>
      <c r="J35" s="44">
        <v>0</v>
      </c>
      <c r="K35" s="44">
        <v>8000</v>
      </c>
      <c r="L35" s="44">
        <v>0</v>
      </c>
      <c r="M35" s="44">
        <v>0</v>
      </c>
      <c r="N35" s="44">
        <v>0</v>
      </c>
      <c r="O35" s="44">
        <v>20000</v>
      </c>
      <c r="P35" s="44">
        <v>20000</v>
      </c>
      <c r="Q35" s="44">
        <v>0</v>
      </c>
      <c r="R35" s="44">
        <v>0</v>
      </c>
      <c r="S35" s="44">
        <v>0</v>
      </c>
      <c r="T35" s="32"/>
      <c r="U35" s="32"/>
      <c r="V35" s="32"/>
      <c r="W35" s="32"/>
      <c r="X35" s="32"/>
      <c r="Y35" s="32"/>
    </row>
    <row r="36" spans="1:25" s="33" customFormat="1" ht="35.25" customHeight="1">
      <c r="A36" s="42"/>
      <c r="B36" s="42">
        <v>75414</v>
      </c>
      <c r="C36" s="42"/>
      <c r="D36" s="43" t="s">
        <v>44</v>
      </c>
      <c r="E36" s="44">
        <v>1500</v>
      </c>
      <c r="F36" s="38">
        <v>1500</v>
      </c>
      <c r="G36" s="31">
        <v>1500</v>
      </c>
      <c r="H36" s="44">
        <v>0</v>
      </c>
      <c r="I36" s="44">
        <v>1500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32"/>
      <c r="U36" s="32"/>
      <c r="V36" s="32"/>
      <c r="W36" s="32"/>
      <c r="X36" s="32"/>
      <c r="Y36" s="32"/>
    </row>
    <row r="37" spans="1:25" s="33" customFormat="1" ht="35.25" customHeight="1">
      <c r="A37" s="42"/>
      <c r="B37" s="42">
        <v>75421</v>
      </c>
      <c r="C37" s="42"/>
      <c r="D37" s="43" t="s">
        <v>45</v>
      </c>
      <c r="E37" s="44">
        <v>22150</v>
      </c>
      <c r="F37" s="26">
        <v>22150</v>
      </c>
      <c r="G37" s="31">
        <v>22150</v>
      </c>
      <c r="H37" s="44">
        <v>0</v>
      </c>
      <c r="I37" s="44">
        <v>22150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32"/>
      <c r="U37" s="32"/>
      <c r="V37" s="32"/>
      <c r="W37" s="32"/>
      <c r="X37" s="32"/>
      <c r="Y37" s="32"/>
    </row>
    <row r="38" spans="1:25" s="33" customFormat="1" ht="37.5" customHeight="1">
      <c r="A38" s="34">
        <v>757</v>
      </c>
      <c r="B38" s="34"/>
      <c r="C38" s="45"/>
      <c r="D38" s="35" t="s">
        <v>46</v>
      </c>
      <c r="E38" s="36">
        <f>E39</f>
        <v>110000</v>
      </c>
      <c r="F38" s="36">
        <f>F39</f>
        <v>110000</v>
      </c>
      <c r="G38" s="36">
        <f t="shared" si="6"/>
        <v>10000</v>
      </c>
      <c r="H38" s="37">
        <f aca="true" t="shared" si="9" ref="H38:N38">H39</f>
        <v>0</v>
      </c>
      <c r="I38" s="37">
        <f t="shared" si="9"/>
        <v>10000</v>
      </c>
      <c r="J38" s="37">
        <f t="shared" si="9"/>
        <v>0</v>
      </c>
      <c r="K38" s="37">
        <f t="shared" si="9"/>
        <v>0</v>
      </c>
      <c r="L38" s="37">
        <f t="shared" si="9"/>
        <v>0</v>
      </c>
      <c r="M38" s="37">
        <f t="shared" si="9"/>
        <v>0</v>
      </c>
      <c r="N38" s="37">
        <f t="shared" si="9"/>
        <v>100000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2"/>
      <c r="U38" s="32"/>
      <c r="V38" s="32"/>
      <c r="W38" s="32"/>
      <c r="X38" s="32"/>
      <c r="Y38" s="32"/>
    </row>
    <row r="39" spans="1:25" s="33" customFormat="1" ht="53.25" customHeight="1">
      <c r="A39" s="42"/>
      <c r="B39" s="42">
        <v>75702</v>
      </c>
      <c r="C39" s="42"/>
      <c r="D39" s="43" t="s">
        <v>47</v>
      </c>
      <c r="E39" s="44">
        <v>110000</v>
      </c>
      <c r="F39" s="26">
        <v>110000</v>
      </c>
      <c r="G39" s="38">
        <f t="shared" si="6"/>
        <v>10000</v>
      </c>
      <c r="H39" s="44">
        <v>0</v>
      </c>
      <c r="I39" s="44">
        <v>10000</v>
      </c>
      <c r="J39" s="44">
        <v>0</v>
      </c>
      <c r="K39" s="44">
        <v>0</v>
      </c>
      <c r="L39" s="44">
        <v>0</v>
      </c>
      <c r="M39" s="44">
        <v>0</v>
      </c>
      <c r="N39" s="44">
        <v>100000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32"/>
      <c r="U39" s="32"/>
      <c r="V39" s="32"/>
      <c r="W39" s="32"/>
      <c r="X39" s="32"/>
      <c r="Y39" s="32"/>
    </row>
    <row r="40" spans="1:25" s="33" customFormat="1" ht="43.5" customHeight="1">
      <c r="A40" s="45">
        <v>758</v>
      </c>
      <c r="B40" s="45"/>
      <c r="C40" s="45"/>
      <c r="D40" s="46" t="s">
        <v>48</v>
      </c>
      <c r="E40" s="37">
        <f>SUM(E41:E42)</f>
        <v>58000</v>
      </c>
      <c r="F40" s="36">
        <f>G40+J40+K40+L40+M40+N40</f>
        <v>58000</v>
      </c>
      <c r="G40" s="37">
        <f t="shared" si="6"/>
        <v>58000</v>
      </c>
      <c r="H40" s="37">
        <f aca="true" t="shared" si="10" ref="H40:S40">SUM(H41:H42)</f>
        <v>0</v>
      </c>
      <c r="I40" s="37">
        <f t="shared" si="10"/>
        <v>58000</v>
      </c>
      <c r="J40" s="37">
        <f t="shared" si="10"/>
        <v>0</v>
      </c>
      <c r="K40" s="37">
        <f t="shared" si="10"/>
        <v>0</v>
      </c>
      <c r="L40" s="37">
        <f t="shared" si="10"/>
        <v>0</v>
      </c>
      <c r="M40" s="37">
        <f t="shared" si="10"/>
        <v>0</v>
      </c>
      <c r="N40" s="37">
        <f t="shared" si="10"/>
        <v>0</v>
      </c>
      <c r="O40" s="37">
        <f t="shared" si="10"/>
        <v>0</v>
      </c>
      <c r="P40" s="37">
        <f t="shared" si="10"/>
        <v>0</v>
      </c>
      <c r="Q40" s="37">
        <f t="shared" si="10"/>
        <v>0</v>
      </c>
      <c r="R40" s="37">
        <f t="shared" si="10"/>
        <v>0</v>
      </c>
      <c r="S40" s="37">
        <f t="shared" si="10"/>
        <v>0</v>
      </c>
      <c r="T40" s="32"/>
      <c r="U40" s="32"/>
      <c r="V40" s="32"/>
      <c r="W40" s="32"/>
      <c r="X40" s="32"/>
      <c r="Y40" s="32"/>
    </row>
    <row r="41" spans="1:25" s="33" customFormat="1" ht="35.25" customHeight="1">
      <c r="A41" s="27"/>
      <c r="B41" s="27">
        <v>75814</v>
      </c>
      <c r="C41" s="27"/>
      <c r="D41" s="29" t="s">
        <v>49</v>
      </c>
      <c r="E41" s="30">
        <v>8000</v>
      </c>
      <c r="F41" s="26">
        <v>8000</v>
      </c>
      <c r="G41" s="38">
        <f t="shared" si="6"/>
        <v>8000</v>
      </c>
      <c r="H41" s="30">
        <v>0</v>
      </c>
      <c r="I41" s="30">
        <v>8000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2"/>
      <c r="U41" s="32"/>
      <c r="V41" s="32"/>
      <c r="W41" s="32"/>
      <c r="X41" s="32"/>
      <c r="Y41" s="32"/>
    </row>
    <row r="42" spans="1:25" s="33" customFormat="1" ht="35.25" customHeight="1">
      <c r="A42" s="42"/>
      <c r="B42" s="42">
        <v>75818</v>
      </c>
      <c r="C42" s="42"/>
      <c r="D42" s="43" t="s">
        <v>50</v>
      </c>
      <c r="E42" s="44">
        <v>50000</v>
      </c>
      <c r="F42" s="31">
        <v>50000</v>
      </c>
      <c r="G42" s="26">
        <v>50000</v>
      </c>
      <c r="H42" s="44">
        <v>0</v>
      </c>
      <c r="I42" s="44">
        <v>50000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32"/>
      <c r="U42" s="32"/>
      <c r="V42" s="32"/>
      <c r="W42" s="32"/>
      <c r="X42" s="32"/>
      <c r="Y42" s="32"/>
    </row>
    <row r="43" spans="1:25" s="33" customFormat="1" ht="45" customHeight="1">
      <c r="A43" s="45">
        <v>801</v>
      </c>
      <c r="B43" s="45"/>
      <c r="C43" s="45"/>
      <c r="D43" s="46" t="s">
        <v>51</v>
      </c>
      <c r="E43" s="37">
        <f>SUM(E44,E45,E46,E47,E48,E49,E50,E51)</f>
        <v>3492066</v>
      </c>
      <c r="F43" s="37">
        <f>G43+J43+K43+L43+M43+N43</f>
        <v>3248466</v>
      </c>
      <c r="G43" s="37">
        <f t="shared" si="6"/>
        <v>2932575</v>
      </c>
      <c r="H43" s="37">
        <f>SUM(H44,H45,H46,H47,H48,H49,H50,H51)</f>
        <v>2458822</v>
      </c>
      <c r="I43" s="37">
        <f>SUM(I44,I45,I46,I47,I48,I49,I50,I51)</f>
        <v>473753</v>
      </c>
      <c r="J43" s="37">
        <f>SUM(J44,J45,J46,J47,J48,J49,J50,J51)</f>
        <v>182477</v>
      </c>
      <c r="K43" s="37">
        <f>SUM(K44,K45,K46,K47,K48,K49,K50,K51)</f>
        <v>133414</v>
      </c>
      <c r="L43" s="37">
        <f aca="true" t="shared" si="11" ref="L43:S43">SUM(L44,L45,L46,L48,L49,L50,L51)</f>
        <v>0</v>
      </c>
      <c r="M43" s="37">
        <f t="shared" si="11"/>
        <v>0</v>
      </c>
      <c r="N43" s="37">
        <f t="shared" si="11"/>
        <v>0</v>
      </c>
      <c r="O43" s="37">
        <f t="shared" si="11"/>
        <v>243600</v>
      </c>
      <c r="P43" s="37">
        <f t="shared" si="11"/>
        <v>243600</v>
      </c>
      <c r="Q43" s="37">
        <f t="shared" si="11"/>
        <v>0</v>
      </c>
      <c r="R43" s="37">
        <f t="shared" si="11"/>
        <v>0</v>
      </c>
      <c r="S43" s="37">
        <f t="shared" si="11"/>
        <v>0</v>
      </c>
      <c r="T43" s="32"/>
      <c r="U43" s="32"/>
      <c r="V43" s="32"/>
      <c r="W43" s="32"/>
      <c r="X43" s="32"/>
      <c r="Y43" s="32"/>
    </row>
    <row r="44" spans="1:25" s="33" customFormat="1" ht="35.25" customHeight="1">
      <c r="A44" s="42"/>
      <c r="B44" s="42">
        <v>80101</v>
      </c>
      <c r="C44" s="42"/>
      <c r="D44" s="43" t="s">
        <v>52</v>
      </c>
      <c r="E44" s="44">
        <v>1888413</v>
      </c>
      <c r="F44" s="38">
        <v>1888413</v>
      </c>
      <c r="G44" s="38">
        <f t="shared" si="6"/>
        <v>1806662</v>
      </c>
      <c r="H44" s="44">
        <v>1620214</v>
      </c>
      <c r="I44" s="44">
        <v>186448</v>
      </c>
      <c r="J44" s="44">
        <v>0</v>
      </c>
      <c r="K44" s="44">
        <v>81751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32"/>
      <c r="U44" s="32"/>
      <c r="V44" s="32"/>
      <c r="W44" s="32"/>
      <c r="X44" s="32"/>
      <c r="Y44" s="32"/>
    </row>
    <row r="45" spans="1:25" s="33" customFormat="1" ht="35.25" customHeight="1">
      <c r="A45" s="42"/>
      <c r="B45" s="42">
        <v>80103</v>
      </c>
      <c r="C45" s="42"/>
      <c r="D45" s="43" t="s">
        <v>53</v>
      </c>
      <c r="E45" s="44">
        <v>175221</v>
      </c>
      <c r="F45" s="26">
        <v>175221</v>
      </c>
      <c r="G45" s="26">
        <f t="shared" si="6"/>
        <v>162047</v>
      </c>
      <c r="H45" s="44">
        <v>151475</v>
      </c>
      <c r="I45" s="44">
        <v>10572</v>
      </c>
      <c r="J45" s="44">
        <v>0</v>
      </c>
      <c r="K45" s="44">
        <v>13174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32"/>
      <c r="U45" s="32"/>
      <c r="V45" s="32"/>
      <c r="W45" s="32"/>
      <c r="X45" s="32"/>
      <c r="Y45" s="32"/>
    </row>
    <row r="46" spans="1:25" s="33" customFormat="1" ht="35.25" customHeight="1">
      <c r="A46" s="42"/>
      <c r="B46" s="42">
        <v>80104</v>
      </c>
      <c r="C46" s="42"/>
      <c r="D46" s="43" t="s">
        <v>54</v>
      </c>
      <c r="E46" s="44">
        <v>10000</v>
      </c>
      <c r="F46" s="31">
        <v>10000</v>
      </c>
      <c r="G46" s="38">
        <f t="shared" si="6"/>
        <v>0</v>
      </c>
      <c r="H46" s="44">
        <v>0</v>
      </c>
      <c r="I46" s="44">
        <v>0</v>
      </c>
      <c r="J46" s="44">
        <v>10000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32"/>
      <c r="U46" s="32"/>
      <c r="V46" s="32"/>
      <c r="W46" s="32"/>
      <c r="X46" s="32"/>
      <c r="Y46" s="32"/>
    </row>
    <row r="47" spans="1:25" s="33" customFormat="1" ht="35.25" customHeight="1">
      <c r="A47" s="42"/>
      <c r="B47" s="42">
        <v>80106</v>
      </c>
      <c r="C47" s="42"/>
      <c r="D47" s="43" t="s">
        <v>55</v>
      </c>
      <c r="E47" s="44">
        <v>70854</v>
      </c>
      <c r="F47" s="38">
        <v>70854</v>
      </c>
      <c r="G47" s="26">
        <f t="shared" si="6"/>
        <v>69040</v>
      </c>
      <c r="H47" s="44">
        <v>64548</v>
      </c>
      <c r="I47" s="44">
        <v>4492</v>
      </c>
      <c r="J47" s="44">
        <v>0</v>
      </c>
      <c r="K47" s="44">
        <v>1814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32"/>
      <c r="U47" s="32"/>
      <c r="V47" s="32"/>
      <c r="W47" s="32"/>
      <c r="X47" s="32"/>
      <c r="Y47" s="32"/>
    </row>
    <row r="48" spans="1:25" s="33" customFormat="1" ht="35.25" customHeight="1">
      <c r="A48" s="27"/>
      <c r="B48" s="27">
        <v>80110</v>
      </c>
      <c r="C48" s="27"/>
      <c r="D48" s="29" t="s">
        <v>56</v>
      </c>
      <c r="E48" s="30">
        <v>1034805</v>
      </c>
      <c r="F48" s="26">
        <v>791205</v>
      </c>
      <c r="G48" s="31">
        <f t="shared" si="6"/>
        <v>759653</v>
      </c>
      <c r="H48" s="30">
        <v>613492</v>
      </c>
      <c r="I48" s="30">
        <v>146161</v>
      </c>
      <c r="J48" s="30">
        <v>0</v>
      </c>
      <c r="K48" s="30">
        <v>31552</v>
      </c>
      <c r="L48" s="30">
        <v>0</v>
      </c>
      <c r="M48" s="30">
        <v>0</v>
      </c>
      <c r="N48" s="30">
        <v>0</v>
      </c>
      <c r="O48" s="30">
        <v>243600</v>
      </c>
      <c r="P48" s="30">
        <v>243600</v>
      </c>
      <c r="Q48" s="30">
        <v>0</v>
      </c>
      <c r="R48" s="30">
        <v>0</v>
      </c>
      <c r="S48" s="30">
        <v>0</v>
      </c>
      <c r="T48" s="32"/>
      <c r="U48" s="32"/>
      <c r="V48" s="32"/>
      <c r="W48" s="32"/>
      <c r="X48" s="32"/>
      <c r="Y48" s="32"/>
    </row>
    <row r="49" spans="1:25" s="33" customFormat="1" ht="35.25" customHeight="1">
      <c r="A49" s="27"/>
      <c r="B49" s="27">
        <v>80113</v>
      </c>
      <c r="C49" s="27"/>
      <c r="D49" s="29" t="s">
        <v>57</v>
      </c>
      <c r="E49" s="30">
        <v>217663</v>
      </c>
      <c r="F49" s="31">
        <v>217663</v>
      </c>
      <c r="G49" s="31">
        <f t="shared" si="6"/>
        <v>50363</v>
      </c>
      <c r="H49" s="30">
        <v>9093</v>
      </c>
      <c r="I49" s="30">
        <v>41270</v>
      </c>
      <c r="J49" s="30">
        <v>167300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2"/>
      <c r="U49" s="32"/>
      <c r="V49" s="32"/>
      <c r="W49" s="32"/>
      <c r="X49" s="32"/>
      <c r="Y49" s="32"/>
    </row>
    <row r="50" spans="1:25" s="33" customFormat="1" ht="35.25" customHeight="1">
      <c r="A50" s="27"/>
      <c r="B50" s="27">
        <v>80146</v>
      </c>
      <c r="C50" s="42"/>
      <c r="D50" s="29" t="s">
        <v>58</v>
      </c>
      <c r="E50" s="30">
        <v>17076</v>
      </c>
      <c r="F50" s="31">
        <v>17076</v>
      </c>
      <c r="G50" s="31">
        <v>17076</v>
      </c>
      <c r="H50" s="30">
        <v>0</v>
      </c>
      <c r="I50" s="30">
        <v>17076</v>
      </c>
      <c r="J50" s="30">
        <v>0</v>
      </c>
      <c r="K50" s="30">
        <v>0</v>
      </c>
      <c r="L50" s="30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30">
        <v>0</v>
      </c>
      <c r="T50" s="32"/>
      <c r="U50" s="32"/>
      <c r="V50" s="32"/>
      <c r="W50" s="32"/>
      <c r="X50" s="32"/>
      <c r="Y50" s="32"/>
    </row>
    <row r="51" spans="1:25" s="33" customFormat="1" ht="35.25" customHeight="1">
      <c r="A51" s="42"/>
      <c r="B51" s="27">
        <v>80195</v>
      </c>
      <c r="C51" s="42"/>
      <c r="D51" s="43" t="s">
        <v>34</v>
      </c>
      <c r="E51" s="44">
        <v>78034</v>
      </c>
      <c r="F51" s="31">
        <v>78034</v>
      </c>
      <c r="G51" s="31">
        <f t="shared" si="6"/>
        <v>67734</v>
      </c>
      <c r="H51" s="44">
        <v>0</v>
      </c>
      <c r="I51" s="44">
        <v>67734</v>
      </c>
      <c r="J51" s="44">
        <v>5177</v>
      </c>
      <c r="K51" s="44">
        <v>5123</v>
      </c>
      <c r="L51" s="44">
        <v>0</v>
      </c>
      <c r="M51" s="44"/>
      <c r="N51" s="44"/>
      <c r="O51" s="44"/>
      <c r="P51" s="44"/>
      <c r="Q51" s="44"/>
      <c r="R51" s="44">
        <v>0</v>
      </c>
      <c r="S51" s="44">
        <v>0</v>
      </c>
      <c r="T51" s="32"/>
      <c r="U51" s="32"/>
      <c r="V51" s="32"/>
      <c r="W51" s="32"/>
      <c r="X51" s="32"/>
      <c r="Y51" s="32"/>
    </row>
    <row r="52" spans="1:25" s="33" customFormat="1" ht="44.25" customHeight="1">
      <c r="A52" s="45">
        <v>851</v>
      </c>
      <c r="B52" s="45"/>
      <c r="C52" s="45"/>
      <c r="D52" s="46" t="s">
        <v>59</v>
      </c>
      <c r="E52" s="37">
        <f>SUM(E53,E54)</f>
        <v>54000</v>
      </c>
      <c r="F52" s="37">
        <f>G52+J52+K52+L52+M52+N52</f>
        <v>54000</v>
      </c>
      <c r="G52" s="37">
        <f t="shared" si="6"/>
        <v>34760</v>
      </c>
      <c r="H52" s="37">
        <f>SUM(H53,H54)</f>
        <v>3000</v>
      </c>
      <c r="I52" s="37">
        <f>SUM(I53,I54)</f>
        <v>31760</v>
      </c>
      <c r="J52" s="37">
        <f>SUM(J53,J54)</f>
        <v>0</v>
      </c>
      <c r="K52" s="37">
        <f>SUM(K53,K54)</f>
        <v>19240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2"/>
      <c r="U52" s="32"/>
      <c r="V52" s="32"/>
      <c r="W52" s="32"/>
      <c r="X52" s="32"/>
      <c r="Y52" s="32"/>
    </row>
    <row r="53" spans="1:25" s="21" customFormat="1" ht="35.25" customHeight="1">
      <c r="A53" s="48"/>
      <c r="B53" s="48">
        <v>85153</v>
      </c>
      <c r="C53" s="48"/>
      <c r="D53" s="49" t="s">
        <v>60</v>
      </c>
      <c r="E53" s="31">
        <v>2000</v>
      </c>
      <c r="F53" s="31">
        <f>G53+J53+K53+L53+M53+N53</f>
        <v>2000</v>
      </c>
      <c r="G53" s="31">
        <f t="shared" si="6"/>
        <v>2000</v>
      </c>
      <c r="H53" s="31">
        <v>0</v>
      </c>
      <c r="I53" s="31">
        <v>2000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20"/>
      <c r="U53" s="20"/>
      <c r="V53" s="20"/>
      <c r="W53" s="20"/>
      <c r="X53" s="20"/>
      <c r="Y53" s="20"/>
    </row>
    <row r="54" spans="1:25" s="33" customFormat="1" ht="35.25" customHeight="1">
      <c r="A54" s="42"/>
      <c r="B54" s="42">
        <v>85154</v>
      </c>
      <c r="C54" s="42"/>
      <c r="D54" s="43" t="s">
        <v>61</v>
      </c>
      <c r="E54" s="44">
        <v>52000</v>
      </c>
      <c r="F54" s="31">
        <v>52000</v>
      </c>
      <c r="G54" s="31">
        <f t="shared" si="6"/>
        <v>32760</v>
      </c>
      <c r="H54" s="44">
        <v>3000</v>
      </c>
      <c r="I54" s="44">
        <v>29760</v>
      </c>
      <c r="J54" s="44">
        <v>0</v>
      </c>
      <c r="K54" s="44">
        <v>19240</v>
      </c>
      <c r="L54" s="44">
        <v>0</v>
      </c>
      <c r="M54" s="44"/>
      <c r="N54" s="44"/>
      <c r="O54" s="44"/>
      <c r="P54" s="44"/>
      <c r="Q54" s="44"/>
      <c r="R54" s="44">
        <v>0</v>
      </c>
      <c r="S54" s="44">
        <v>0</v>
      </c>
      <c r="T54" s="32"/>
      <c r="U54" s="32"/>
      <c r="V54" s="32"/>
      <c r="W54" s="32"/>
      <c r="X54" s="32"/>
      <c r="Y54" s="32"/>
    </row>
    <row r="55" spans="1:25" s="33" customFormat="1" ht="45" customHeight="1">
      <c r="A55" s="34">
        <v>852</v>
      </c>
      <c r="B55" s="34"/>
      <c r="C55" s="34"/>
      <c r="D55" s="35" t="s">
        <v>62</v>
      </c>
      <c r="E55" s="36">
        <f>SUM(E56:E65)</f>
        <v>1597761</v>
      </c>
      <c r="F55" s="36">
        <f aca="true" t="shared" si="12" ref="F55:S55">SUM(F56:F65)</f>
        <v>1597761</v>
      </c>
      <c r="G55" s="36">
        <f t="shared" si="12"/>
        <v>252853</v>
      </c>
      <c r="H55" s="36">
        <f t="shared" si="12"/>
        <v>180750</v>
      </c>
      <c r="I55" s="36">
        <f t="shared" si="12"/>
        <v>72103</v>
      </c>
      <c r="J55" s="36">
        <f t="shared" si="12"/>
        <v>0</v>
      </c>
      <c r="K55" s="36">
        <f t="shared" si="12"/>
        <v>1344908</v>
      </c>
      <c r="L55" s="36">
        <f t="shared" si="12"/>
        <v>0</v>
      </c>
      <c r="M55" s="36">
        <f t="shared" si="12"/>
        <v>0</v>
      </c>
      <c r="N55" s="36">
        <f t="shared" si="12"/>
        <v>0</v>
      </c>
      <c r="O55" s="36">
        <f t="shared" si="12"/>
        <v>0</v>
      </c>
      <c r="P55" s="36">
        <f t="shared" si="12"/>
        <v>0</v>
      </c>
      <c r="Q55" s="36">
        <f t="shared" si="12"/>
        <v>0</v>
      </c>
      <c r="R55" s="36">
        <f t="shared" si="12"/>
        <v>0</v>
      </c>
      <c r="S55" s="36">
        <f t="shared" si="12"/>
        <v>0</v>
      </c>
      <c r="T55" s="50">
        <f aca="true" t="shared" si="13" ref="T55:Y55">SUM(T58:T65)</f>
        <v>0</v>
      </c>
      <c r="U55" s="50">
        <f t="shared" si="13"/>
        <v>0</v>
      </c>
      <c r="V55" s="50">
        <f t="shared" si="13"/>
        <v>0</v>
      </c>
      <c r="W55" s="50">
        <f t="shared" si="13"/>
        <v>0</v>
      </c>
      <c r="X55" s="50">
        <f t="shared" si="13"/>
        <v>0</v>
      </c>
      <c r="Y55" s="50">
        <f t="shared" si="13"/>
        <v>0</v>
      </c>
    </row>
    <row r="56" spans="1:25" s="21" customFormat="1" ht="37.5" customHeight="1">
      <c r="A56" s="40"/>
      <c r="B56" s="40">
        <v>85202</v>
      </c>
      <c r="C56" s="40"/>
      <c r="D56" s="41" t="s">
        <v>81</v>
      </c>
      <c r="E56" s="38">
        <v>39000</v>
      </c>
      <c r="F56" s="38">
        <v>39000</v>
      </c>
      <c r="G56" s="38">
        <v>39000</v>
      </c>
      <c r="H56" s="38">
        <v>0</v>
      </c>
      <c r="I56" s="38">
        <v>39000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57"/>
      <c r="U56" s="57"/>
      <c r="V56" s="57"/>
      <c r="W56" s="57"/>
      <c r="X56" s="57"/>
      <c r="Y56" s="57"/>
    </row>
    <row r="57" spans="1:25" s="21" customFormat="1" ht="42.75" customHeight="1">
      <c r="A57" s="40"/>
      <c r="B57" s="40">
        <v>85205</v>
      </c>
      <c r="C57" s="40"/>
      <c r="D57" s="41" t="s">
        <v>82</v>
      </c>
      <c r="E57" s="38">
        <v>1000</v>
      </c>
      <c r="F57" s="38">
        <v>1000</v>
      </c>
      <c r="G57" s="38">
        <v>1000</v>
      </c>
      <c r="H57" s="38">
        <v>0</v>
      </c>
      <c r="I57" s="38">
        <v>1000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57"/>
      <c r="U57" s="57"/>
      <c r="V57" s="57"/>
      <c r="W57" s="57"/>
      <c r="X57" s="57"/>
      <c r="Y57" s="57"/>
    </row>
    <row r="58" spans="1:25" s="33" customFormat="1" ht="86.25" customHeight="1">
      <c r="A58" s="27"/>
      <c r="B58" s="27">
        <v>85212</v>
      </c>
      <c r="C58" s="27"/>
      <c r="D58" s="29" t="s">
        <v>63</v>
      </c>
      <c r="E58" s="30">
        <v>1137489</v>
      </c>
      <c r="F58" s="38">
        <v>1137489</v>
      </c>
      <c r="G58" s="38">
        <f aca="true" t="shared" si="14" ref="G58:G76">H58+I58</f>
        <v>44130</v>
      </c>
      <c r="H58" s="30">
        <v>35185</v>
      </c>
      <c r="I58" s="30">
        <v>8945</v>
      </c>
      <c r="J58" s="30">
        <v>0</v>
      </c>
      <c r="K58" s="30">
        <v>1093359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2"/>
      <c r="U58" s="32"/>
      <c r="V58" s="32"/>
      <c r="W58" s="32"/>
      <c r="X58" s="32"/>
      <c r="Y58" s="32"/>
    </row>
    <row r="59" spans="1:25" s="33" customFormat="1" ht="125.25" customHeight="1">
      <c r="A59" s="42"/>
      <c r="B59" s="42">
        <v>85213</v>
      </c>
      <c r="C59" s="42"/>
      <c r="D59" s="43" t="s">
        <v>64</v>
      </c>
      <c r="E59" s="44">
        <v>9458</v>
      </c>
      <c r="F59" s="31">
        <v>9458</v>
      </c>
      <c r="G59" s="31">
        <v>9458</v>
      </c>
      <c r="H59" s="44">
        <v>0</v>
      </c>
      <c r="I59" s="44">
        <v>9458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32"/>
      <c r="U59" s="32"/>
      <c r="V59" s="32"/>
      <c r="W59" s="32"/>
      <c r="X59" s="32"/>
      <c r="Y59" s="32"/>
    </row>
    <row r="60" spans="1:25" s="33" customFormat="1" ht="51" customHeight="1">
      <c r="A60" s="27"/>
      <c r="B60" s="27">
        <v>85214</v>
      </c>
      <c r="C60" s="27"/>
      <c r="D60" s="29" t="s">
        <v>65</v>
      </c>
      <c r="E60" s="30">
        <v>78949</v>
      </c>
      <c r="F60" s="38">
        <v>78949</v>
      </c>
      <c r="G60" s="38">
        <f t="shared" si="14"/>
        <v>0</v>
      </c>
      <c r="H60" s="30">
        <v>0</v>
      </c>
      <c r="I60" s="30">
        <v>0</v>
      </c>
      <c r="J60" s="30">
        <v>0</v>
      </c>
      <c r="K60" s="30">
        <v>78949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2"/>
      <c r="U60" s="32"/>
      <c r="V60" s="32"/>
      <c r="W60" s="32"/>
      <c r="X60" s="32"/>
      <c r="Y60" s="32"/>
    </row>
    <row r="61" spans="1:25" s="33" customFormat="1" ht="35.25" customHeight="1">
      <c r="A61" s="42"/>
      <c r="B61" s="42">
        <v>85215</v>
      </c>
      <c r="C61" s="42"/>
      <c r="D61" s="43" t="s">
        <v>66</v>
      </c>
      <c r="E61" s="44">
        <v>7000</v>
      </c>
      <c r="F61" s="38">
        <v>7000</v>
      </c>
      <c r="G61" s="38">
        <f t="shared" si="14"/>
        <v>0</v>
      </c>
      <c r="H61" s="44">
        <v>0</v>
      </c>
      <c r="I61" s="44">
        <v>0</v>
      </c>
      <c r="J61" s="44">
        <v>0</v>
      </c>
      <c r="K61" s="44">
        <v>7000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32"/>
      <c r="U61" s="32"/>
      <c r="V61" s="32"/>
      <c r="W61" s="32"/>
      <c r="X61" s="32"/>
      <c r="Y61" s="32"/>
    </row>
    <row r="62" spans="1:25" s="33" customFormat="1" ht="35.25" customHeight="1">
      <c r="A62" s="42"/>
      <c r="B62" s="42">
        <v>85216</v>
      </c>
      <c r="C62" s="42"/>
      <c r="D62" s="43" t="s">
        <v>67</v>
      </c>
      <c r="E62" s="44">
        <v>73106</v>
      </c>
      <c r="F62" s="26">
        <v>73106</v>
      </c>
      <c r="G62" s="26">
        <f t="shared" si="14"/>
        <v>0</v>
      </c>
      <c r="H62" s="44">
        <v>0</v>
      </c>
      <c r="I62" s="44">
        <v>0</v>
      </c>
      <c r="J62" s="44">
        <v>0</v>
      </c>
      <c r="K62" s="44">
        <v>73106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32"/>
      <c r="U62" s="32"/>
      <c r="V62" s="32"/>
      <c r="W62" s="32"/>
      <c r="X62" s="32"/>
      <c r="Y62" s="32"/>
    </row>
    <row r="63" spans="1:25" s="33" customFormat="1" ht="35.25" customHeight="1">
      <c r="A63" s="42"/>
      <c r="B63" s="42">
        <v>85219</v>
      </c>
      <c r="C63" s="42"/>
      <c r="D63" s="43" t="s">
        <v>68</v>
      </c>
      <c r="E63" s="44">
        <v>156265</v>
      </c>
      <c r="F63" s="31">
        <v>156265</v>
      </c>
      <c r="G63" s="38">
        <f t="shared" si="14"/>
        <v>156265</v>
      </c>
      <c r="H63" s="44">
        <v>145565</v>
      </c>
      <c r="I63" s="44">
        <v>10700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32"/>
      <c r="U63" s="32"/>
      <c r="V63" s="32"/>
      <c r="W63" s="32"/>
      <c r="X63" s="32"/>
      <c r="Y63" s="32"/>
    </row>
    <row r="64" spans="1:25" s="33" customFormat="1" ht="35.25" customHeight="1">
      <c r="A64" s="42"/>
      <c r="B64" s="42">
        <v>85226</v>
      </c>
      <c r="C64" s="42"/>
      <c r="D64" s="43" t="s">
        <v>83</v>
      </c>
      <c r="E64" s="44">
        <v>3000</v>
      </c>
      <c r="F64" s="31">
        <v>3000</v>
      </c>
      <c r="G64" s="38">
        <v>3000</v>
      </c>
      <c r="H64" s="44">
        <v>0</v>
      </c>
      <c r="I64" s="44">
        <v>3000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32"/>
      <c r="U64" s="32"/>
      <c r="V64" s="32"/>
      <c r="W64" s="32"/>
      <c r="X64" s="32"/>
      <c r="Y64" s="32"/>
    </row>
    <row r="65" spans="1:25" s="33" customFormat="1" ht="35.25" customHeight="1">
      <c r="A65" s="42"/>
      <c r="B65" s="42">
        <v>85295</v>
      </c>
      <c r="C65" s="42"/>
      <c r="D65" s="43" t="s">
        <v>34</v>
      </c>
      <c r="E65" s="44">
        <v>92494</v>
      </c>
      <c r="F65" s="31">
        <v>92494</v>
      </c>
      <c r="G65" s="26">
        <f t="shared" si="14"/>
        <v>0</v>
      </c>
      <c r="H65" s="44">
        <v>0</v>
      </c>
      <c r="I65" s="44">
        <v>0</v>
      </c>
      <c r="J65" s="44">
        <v>0</v>
      </c>
      <c r="K65" s="44">
        <v>92494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32"/>
      <c r="U65" s="32"/>
      <c r="V65" s="32"/>
      <c r="W65" s="32"/>
      <c r="X65" s="32"/>
      <c r="Y65" s="32"/>
    </row>
    <row r="66" spans="1:25" s="33" customFormat="1" ht="51.75" customHeight="1">
      <c r="A66" s="45">
        <v>854</v>
      </c>
      <c r="B66" s="45"/>
      <c r="C66" s="45"/>
      <c r="D66" s="46" t="s">
        <v>69</v>
      </c>
      <c r="E66" s="37">
        <f>SUM(E67,E68)</f>
        <v>44961</v>
      </c>
      <c r="F66" s="37">
        <f>G66+J66+K66+L66+M66+N66</f>
        <v>44961</v>
      </c>
      <c r="G66" s="36">
        <f t="shared" si="14"/>
        <v>38841</v>
      </c>
      <c r="H66" s="37">
        <f aca="true" t="shared" si="15" ref="H66:S66">SUM(H67,H68)</f>
        <v>38409</v>
      </c>
      <c r="I66" s="37">
        <f t="shared" si="15"/>
        <v>432</v>
      </c>
      <c r="J66" s="37">
        <f t="shared" si="15"/>
        <v>0</v>
      </c>
      <c r="K66" s="37">
        <f t="shared" si="15"/>
        <v>6120</v>
      </c>
      <c r="L66" s="37">
        <f t="shared" si="15"/>
        <v>0</v>
      </c>
      <c r="M66" s="37">
        <f t="shared" si="15"/>
        <v>0</v>
      </c>
      <c r="N66" s="37">
        <f t="shared" si="15"/>
        <v>0</v>
      </c>
      <c r="O66" s="37">
        <f t="shared" si="15"/>
        <v>0</v>
      </c>
      <c r="P66" s="37">
        <f t="shared" si="15"/>
        <v>0</v>
      </c>
      <c r="Q66" s="37">
        <f t="shared" si="15"/>
        <v>0</v>
      </c>
      <c r="R66" s="37">
        <f t="shared" si="15"/>
        <v>0</v>
      </c>
      <c r="S66" s="37">
        <f t="shared" si="15"/>
        <v>0</v>
      </c>
      <c r="T66" s="32"/>
      <c r="U66" s="32"/>
      <c r="V66" s="32"/>
      <c r="W66" s="32"/>
      <c r="X66" s="32"/>
      <c r="Y66" s="32"/>
    </row>
    <row r="67" spans="1:25" s="33" customFormat="1" ht="35.25" customHeight="1">
      <c r="A67" s="42"/>
      <c r="B67" s="42">
        <v>85401</v>
      </c>
      <c r="C67" s="42"/>
      <c r="D67" s="43" t="s">
        <v>70</v>
      </c>
      <c r="E67" s="44">
        <v>38841</v>
      </c>
      <c r="F67" s="31">
        <v>38841</v>
      </c>
      <c r="G67" s="26">
        <f t="shared" si="14"/>
        <v>38841</v>
      </c>
      <c r="H67" s="44">
        <v>38409</v>
      </c>
      <c r="I67" s="44">
        <v>432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32"/>
      <c r="U67" s="32"/>
      <c r="V67" s="32"/>
      <c r="W67" s="32"/>
      <c r="X67" s="32"/>
      <c r="Y67" s="32"/>
    </row>
    <row r="68" spans="1:25" s="33" customFormat="1" ht="35.25" customHeight="1">
      <c r="A68" s="42"/>
      <c r="B68" s="42">
        <v>85415</v>
      </c>
      <c r="C68" s="42"/>
      <c r="D68" s="43" t="s">
        <v>71</v>
      </c>
      <c r="E68" s="44">
        <v>6120</v>
      </c>
      <c r="F68" s="38">
        <v>6120</v>
      </c>
      <c r="G68" s="38">
        <f t="shared" si="14"/>
        <v>0</v>
      </c>
      <c r="H68" s="44">
        <v>0</v>
      </c>
      <c r="I68" s="44">
        <v>0</v>
      </c>
      <c r="J68" s="44">
        <v>0</v>
      </c>
      <c r="K68" s="44">
        <v>6120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32"/>
      <c r="U68" s="32"/>
      <c r="V68" s="32"/>
      <c r="W68" s="32"/>
      <c r="X68" s="32"/>
      <c r="Y68" s="32"/>
    </row>
    <row r="69" spans="1:25" s="33" customFormat="1" ht="62.25" customHeight="1">
      <c r="A69" s="45">
        <v>900</v>
      </c>
      <c r="B69" s="45"/>
      <c r="C69" s="45"/>
      <c r="D69" s="46" t="s">
        <v>72</v>
      </c>
      <c r="E69" s="37">
        <f>SUM(E70,E71,E72)</f>
        <v>2466016</v>
      </c>
      <c r="F69" s="39">
        <f>G69+J69+K69+L69+M69+N69</f>
        <v>366016</v>
      </c>
      <c r="G69" s="39">
        <f t="shared" si="14"/>
        <v>366016</v>
      </c>
      <c r="H69" s="37">
        <f aca="true" t="shared" si="16" ref="H69:S69">SUM(H70,H71,H72)</f>
        <v>0</v>
      </c>
      <c r="I69" s="37">
        <f t="shared" si="16"/>
        <v>366016</v>
      </c>
      <c r="J69" s="37">
        <f t="shared" si="16"/>
        <v>0</v>
      </c>
      <c r="K69" s="37">
        <f t="shared" si="16"/>
        <v>0</v>
      </c>
      <c r="L69" s="37">
        <f t="shared" si="16"/>
        <v>0</v>
      </c>
      <c r="M69" s="37">
        <f t="shared" si="16"/>
        <v>0</v>
      </c>
      <c r="N69" s="37">
        <f t="shared" si="16"/>
        <v>0</v>
      </c>
      <c r="O69" s="37">
        <f t="shared" si="16"/>
        <v>2100000</v>
      </c>
      <c r="P69" s="37">
        <f t="shared" si="16"/>
        <v>2100000</v>
      </c>
      <c r="Q69" s="37">
        <f t="shared" si="16"/>
        <v>2100000</v>
      </c>
      <c r="R69" s="37">
        <f t="shared" si="16"/>
        <v>0</v>
      </c>
      <c r="S69" s="37">
        <f t="shared" si="16"/>
        <v>0</v>
      </c>
      <c r="T69" s="32"/>
      <c r="U69" s="32"/>
      <c r="V69" s="32"/>
      <c r="W69" s="32"/>
      <c r="X69" s="32"/>
      <c r="Y69" s="32"/>
    </row>
    <row r="70" spans="1:25" s="33" customFormat="1" ht="36" customHeight="1">
      <c r="A70" s="27"/>
      <c r="B70" s="27">
        <v>90001</v>
      </c>
      <c r="C70" s="27"/>
      <c r="D70" s="29" t="s">
        <v>73</v>
      </c>
      <c r="E70" s="30">
        <v>2150000</v>
      </c>
      <c r="F70" s="38">
        <f>G70+J70+K70+L70+M70+N70</f>
        <v>50000</v>
      </c>
      <c r="G70" s="31">
        <f t="shared" si="14"/>
        <v>50000</v>
      </c>
      <c r="H70" s="30">
        <v>0</v>
      </c>
      <c r="I70" s="30">
        <v>50000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2100000</v>
      </c>
      <c r="P70" s="30">
        <v>2100000</v>
      </c>
      <c r="Q70" s="30">
        <v>2100000</v>
      </c>
      <c r="R70" s="47">
        <v>0</v>
      </c>
      <c r="S70" s="51">
        <v>0</v>
      </c>
      <c r="T70" s="32"/>
      <c r="U70" s="32"/>
      <c r="V70" s="32"/>
      <c r="W70" s="32"/>
      <c r="X70" s="32"/>
      <c r="Y70" s="32"/>
    </row>
    <row r="71" spans="1:25" s="33" customFormat="1" ht="35.25" customHeight="1">
      <c r="A71" s="27"/>
      <c r="B71" s="27">
        <v>90015</v>
      </c>
      <c r="C71" s="27"/>
      <c r="D71" s="29" t="s">
        <v>74</v>
      </c>
      <c r="E71" s="30">
        <v>225000</v>
      </c>
      <c r="F71" s="26">
        <v>225000</v>
      </c>
      <c r="G71" s="31">
        <f>H71+I71</f>
        <v>225000</v>
      </c>
      <c r="H71" s="30">
        <v>0</v>
      </c>
      <c r="I71" s="30">
        <v>225000</v>
      </c>
      <c r="J71" s="30">
        <v>0</v>
      </c>
      <c r="K71" s="47">
        <v>0</v>
      </c>
      <c r="L71" s="30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30">
        <v>0</v>
      </c>
      <c r="T71" s="32"/>
      <c r="U71" s="32"/>
      <c r="V71" s="32"/>
      <c r="W71" s="32"/>
      <c r="X71" s="32"/>
      <c r="Y71" s="32"/>
    </row>
    <row r="72" spans="1:25" s="33" customFormat="1" ht="35.25" customHeight="1">
      <c r="A72" s="27"/>
      <c r="B72" s="27">
        <v>90095</v>
      </c>
      <c r="C72" s="27"/>
      <c r="D72" s="29" t="s">
        <v>34</v>
      </c>
      <c r="E72" s="30">
        <v>91016</v>
      </c>
      <c r="F72" s="38">
        <v>91016</v>
      </c>
      <c r="G72" s="38">
        <f t="shared" si="14"/>
        <v>91016</v>
      </c>
      <c r="H72" s="30">
        <v>0</v>
      </c>
      <c r="I72" s="30">
        <v>91016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2"/>
      <c r="U72" s="32"/>
      <c r="V72" s="32"/>
      <c r="W72" s="32"/>
      <c r="X72" s="32"/>
      <c r="Y72" s="32"/>
    </row>
    <row r="73" spans="1:25" s="33" customFormat="1" ht="62.25" customHeight="1">
      <c r="A73" s="45">
        <v>921</v>
      </c>
      <c r="B73" s="45"/>
      <c r="C73" s="45"/>
      <c r="D73" s="46" t="s">
        <v>75</v>
      </c>
      <c r="E73" s="37">
        <f>E74</f>
        <v>279000</v>
      </c>
      <c r="F73" s="36">
        <f>G73+J73+K73+L73+M73+N73</f>
        <v>279000</v>
      </c>
      <c r="G73" s="36">
        <f t="shared" si="14"/>
        <v>0</v>
      </c>
      <c r="H73" s="37">
        <f aca="true" t="shared" si="17" ref="H73:Q73">H74</f>
        <v>0</v>
      </c>
      <c r="I73" s="37">
        <f t="shared" si="17"/>
        <v>0</v>
      </c>
      <c r="J73" s="37">
        <f t="shared" si="17"/>
        <v>279000</v>
      </c>
      <c r="K73" s="37">
        <f t="shared" si="17"/>
        <v>0</v>
      </c>
      <c r="L73" s="37">
        <f t="shared" si="17"/>
        <v>0</v>
      </c>
      <c r="M73" s="37">
        <f t="shared" si="17"/>
        <v>0</v>
      </c>
      <c r="N73" s="37">
        <f t="shared" si="17"/>
        <v>0</v>
      </c>
      <c r="O73" s="37">
        <f t="shared" si="17"/>
        <v>0</v>
      </c>
      <c r="P73" s="37">
        <f t="shared" si="17"/>
        <v>0</v>
      </c>
      <c r="Q73" s="37">
        <f t="shared" si="17"/>
        <v>0</v>
      </c>
      <c r="R73" s="37">
        <v>0</v>
      </c>
      <c r="S73" s="37">
        <v>0</v>
      </c>
      <c r="T73" s="32"/>
      <c r="U73" s="32"/>
      <c r="V73" s="32"/>
      <c r="W73" s="32"/>
      <c r="X73" s="32"/>
      <c r="Y73" s="32"/>
    </row>
    <row r="74" spans="1:25" s="21" customFormat="1" ht="36.75" customHeight="1">
      <c r="A74" s="40"/>
      <c r="B74" s="40">
        <v>92109</v>
      </c>
      <c r="C74" s="40"/>
      <c r="D74" s="41" t="s">
        <v>76</v>
      </c>
      <c r="E74" s="38">
        <v>279000</v>
      </c>
      <c r="F74" s="26">
        <v>279000</v>
      </c>
      <c r="G74" s="31">
        <f t="shared" si="14"/>
        <v>0</v>
      </c>
      <c r="H74" s="38">
        <v>0</v>
      </c>
      <c r="I74" s="38">
        <v>0</v>
      </c>
      <c r="J74" s="38">
        <v>279000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20"/>
      <c r="U74" s="20"/>
      <c r="V74" s="20"/>
      <c r="W74" s="20"/>
      <c r="X74" s="20"/>
      <c r="Y74" s="20"/>
    </row>
    <row r="75" spans="1:25" s="33" customFormat="1" ht="47.25" customHeight="1">
      <c r="A75" s="45">
        <v>926</v>
      </c>
      <c r="B75" s="45"/>
      <c r="C75" s="45"/>
      <c r="D75" s="46" t="s">
        <v>77</v>
      </c>
      <c r="E75" s="37">
        <f>E76</f>
        <v>42000</v>
      </c>
      <c r="F75" s="37">
        <f>G75+J75+K75+L75+M75+N75</f>
        <v>42000</v>
      </c>
      <c r="G75" s="36">
        <f t="shared" si="14"/>
        <v>5000</v>
      </c>
      <c r="H75" s="37">
        <f>H76</f>
        <v>5000</v>
      </c>
      <c r="I75" s="37">
        <f>I76</f>
        <v>0</v>
      </c>
      <c r="J75" s="37">
        <f>J76</f>
        <v>37000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2"/>
      <c r="U75" s="32"/>
      <c r="V75" s="32"/>
      <c r="W75" s="32"/>
      <c r="X75" s="32"/>
      <c r="Y75" s="32"/>
    </row>
    <row r="76" spans="1:25" s="33" customFormat="1" ht="43.5" customHeight="1">
      <c r="A76" s="42"/>
      <c r="B76" s="42">
        <v>92605</v>
      </c>
      <c r="C76" s="42"/>
      <c r="D76" s="43" t="s">
        <v>78</v>
      </c>
      <c r="E76" s="44">
        <v>42000</v>
      </c>
      <c r="F76" s="52">
        <v>42000</v>
      </c>
      <c r="G76" s="25">
        <f t="shared" si="14"/>
        <v>5000</v>
      </c>
      <c r="H76" s="44">
        <v>5000</v>
      </c>
      <c r="I76" s="44">
        <v>0</v>
      </c>
      <c r="J76" s="44">
        <v>37000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32"/>
      <c r="U76" s="32"/>
      <c r="V76" s="32"/>
      <c r="W76" s="32"/>
      <c r="X76" s="32"/>
      <c r="Y76" s="32"/>
    </row>
    <row r="77" spans="1:25" s="54" customFormat="1" ht="48" customHeight="1">
      <c r="A77" s="58" t="s">
        <v>79</v>
      </c>
      <c r="B77" s="59"/>
      <c r="C77" s="59"/>
      <c r="D77" s="60"/>
      <c r="E77" s="53">
        <f aca="true" t="shared" si="18" ref="E77:Y77">SUM(E13,E16,E18,E21,E23,E26,E32,E34,E38,E40,E43,E52,E55,E66,E69,E73,E75,)</f>
        <v>13628836</v>
      </c>
      <c r="F77" s="53">
        <f t="shared" si="18"/>
        <v>8713236</v>
      </c>
      <c r="G77" s="53">
        <f t="shared" si="18"/>
        <v>6249577</v>
      </c>
      <c r="H77" s="53">
        <f t="shared" si="18"/>
        <v>4184745</v>
      </c>
      <c r="I77" s="53">
        <f t="shared" si="18"/>
        <v>2064832</v>
      </c>
      <c r="J77" s="53">
        <f t="shared" si="18"/>
        <v>737877</v>
      </c>
      <c r="K77" s="53">
        <f t="shared" si="18"/>
        <v>1625782</v>
      </c>
      <c r="L77" s="53">
        <f t="shared" si="18"/>
        <v>0</v>
      </c>
      <c r="M77" s="53">
        <f t="shared" si="18"/>
        <v>0</v>
      </c>
      <c r="N77" s="53">
        <f t="shared" si="18"/>
        <v>100000</v>
      </c>
      <c r="O77" s="53">
        <f t="shared" si="18"/>
        <v>4915600</v>
      </c>
      <c r="P77" s="53">
        <f t="shared" si="18"/>
        <v>4915600</v>
      </c>
      <c r="Q77" s="53">
        <f t="shared" si="18"/>
        <v>2100000</v>
      </c>
      <c r="R77" s="53">
        <f t="shared" si="18"/>
        <v>0</v>
      </c>
      <c r="S77" s="53">
        <f t="shared" si="18"/>
        <v>0</v>
      </c>
      <c r="T77" s="53">
        <f t="shared" si="18"/>
        <v>0</v>
      </c>
      <c r="U77" s="53">
        <f t="shared" si="18"/>
        <v>0</v>
      </c>
      <c r="V77" s="53">
        <f t="shared" si="18"/>
        <v>0</v>
      </c>
      <c r="W77" s="53">
        <f t="shared" si="18"/>
        <v>0</v>
      </c>
      <c r="X77" s="53">
        <f t="shared" si="18"/>
        <v>0</v>
      </c>
      <c r="Y77" s="53">
        <f t="shared" si="18"/>
        <v>0</v>
      </c>
    </row>
    <row r="79" ht="12.75">
      <c r="A79" s="55"/>
    </row>
  </sheetData>
  <sheetProtection/>
  <mergeCells count="29">
    <mergeCell ref="F10:F11"/>
    <mergeCell ref="J10:J11"/>
    <mergeCell ref="K10:K11"/>
    <mergeCell ref="G10:I10"/>
    <mergeCell ref="P10:Q10"/>
    <mergeCell ref="R10:S10"/>
    <mergeCell ref="L10:L11"/>
    <mergeCell ref="M10:M11"/>
    <mergeCell ref="N10:N11"/>
    <mergeCell ref="O10:O11"/>
    <mergeCell ref="A1:S1"/>
    <mergeCell ref="H5:S5"/>
    <mergeCell ref="I7:R7"/>
    <mergeCell ref="P4:Q4"/>
    <mergeCell ref="R4:S4"/>
    <mergeCell ref="G4:I4"/>
    <mergeCell ref="H7:H9"/>
    <mergeCell ref="S7:S9"/>
    <mergeCell ref="C5:C9"/>
    <mergeCell ref="A77:D77"/>
    <mergeCell ref="F4:F9"/>
    <mergeCell ref="A4:A9"/>
    <mergeCell ref="B4:B9"/>
    <mergeCell ref="D4:D9"/>
    <mergeCell ref="E4:E9"/>
    <mergeCell ref="A10:A11"/>
    <mergeCell ref="B10:B11"/>
    <mergeCell ref="D10:D11"/>
    <mergeCell ref="E10:E11"/>
  </mergeCells>
  <printOptions horizontalCentered="1"/>
  <pageMargins left="0.3937007874015748" right="0.3937007874015748" top="1.0236220472440944" bottom="0.4724409448818898" header="0.5118110236220472" footer="0.5118110236220472"/>
  <pageSetup horizontalDpi="600" verticalDpi="600" orientation="landscape" paperSize="9" scale="65" r:id="rId1"/>
  <headerFooter alignWithMargins="0">
    <oddHeader>&amp;C&amp;P&amp;R&amp;"Times New Roman,Normalny"&amp;18Tabela nr 3</oddHead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2011-12-19T13:19:09Z</cp:lastPrinted>
  <dcterms:created xsi:type="dcterms:W3CDTF">2011-10-26T11:20:10Z</dcterms:created>
  <dcterms:modified xsi:type="dcterms:W3CDTF">2011-12-27T09:44:35Z</dcterms:modified>
  <cp:category/>
  <cp:version/>
  <cp:contentType/>
  <cp:contentStatus/>
</cp:coreProperties>
</file>