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 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<sst xmlns="http://schemas.openxmlformats.org/spreadsheetml/2006/main" count="461" uniqueCount="311">
  <si>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</si>
  <si>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</si>
  <si>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</si>
  <si>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</si>
  <si>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</si>
  <si>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</si>
  <si>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</si>
  <si>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</si>
  <si>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</si>
  <si>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</si>
  <si>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</si>
  <si>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</si>
  <si>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</si>
  <si>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</si>
  <si>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</si>
  <si>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</si>
  <si>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</si>
  <si>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</si>
  <si>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</si>
  <si>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</si>
  <si>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</si>
  <si>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Przychody ogółem:</t>
  </si>
  <si>
    <t>Spłaty pożyczek</t>
  </si>
  <si>
    <t>Wydatki bieżące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</si>
  <si>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</si>
  <si>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</si>
  <si>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</si>
  <si>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</si>
  <si>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</si>
  <si>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</si>
  <si>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</si>
  <si>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x</t>
  </si>
  <si>
    <t>Inne źródła (wolne środki)</t>
  </si>
  <si>
    <t>Spłaty kredytów</t>
  </si>
  <si>
    <t>w  złotych</t>
  </si>
  <si>
    <t>Lp.</t>
  </si>
  <si>
    <t>Klasyfikacja
§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</si>
  <si>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</si>
  <si>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</si>
  <si>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</si>
  <si>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</si>
  <si>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</si>
  <si>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</si>
  <si>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</si>
  <si>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</si>
  <si>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</si>
  <si>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</si>
  <si>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</si>
  <si>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</si>
  <si>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</si>
  <si>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kredytów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</si>
  <si>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</si>
  <si>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</si>
  <si>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</si>
  <si>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</si>
  <si>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</si>
  <si>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</si>
  <si>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</si>
  <si>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</si>
  <si>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</si>
  <si>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</si>
  <si>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</si>
  <si>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</si>
  <si>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</si>
  <si>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</si>
  <si>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Nazwa zadania inwestycyjnego
i okres realizacji
(w latach)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</si>
  <si>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</si>
  <si>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</si>
  <si>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</si>
  <si>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</si>
  <si>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</si>
  <si>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</si>
  <si>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</si>
  <si>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</si>
  <si>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</si>
  <si>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</si>
  <si>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>Wydatki
ogółem
(6+10)</t>
  </si>
  <si>
    <t>świadczenia społeczne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</si>
  <si>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</si>
  <si>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</si>
  <si>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</si>
  <si>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</si>
  <si>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</si>
  <si>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</si>
  <si>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</si>
  <si>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</si>
  <si>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</si>
  <si>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</si>
  <si>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</si>
  <si>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</si>
  <si>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</si>
  <si>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</si>
  <si>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</si>
  <si>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</si>
  <si>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</si>
  <si>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</si>
  <si>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</si>
  <si>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</si>
  <si>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</si>
  <si>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</si>
  <si>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</si>
  <si>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</si>
  <si>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</si>
  <si>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</si>
  <si>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</si>
  <si>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</si>
  <si>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Pochodne od 
wynagro-dzeń</t>
  </si>
  <si>
    <t>ROLNICTWO I ŁOWIECTWO</t>
  </si>
  <si>
    <t>Środki na dofinansowanie własnych inwestycji gmin (związków gmin), powiatów (związków powiatów), samorzadów województw pozyskane z innych źródeł</t>
  </si>
  <si>
    <t>Dochody z najmu i dzierżawy składników majątkowych Skarbu Państwa, jednostek samorządu terytorialnego lub innych jednostek zaliczanych do sektora finansów publicznych oraz innych umów o podobnym chrakterze</t>
  </si>
  <si>
    <t>WYTWARZANIE I ZAOPATRYWANIE W ENERGIĘ ELEKTRYCZNĄ, GAZ I WODĘ</t>
  </si>
  <si>
    <t>Wpływy z usług</t>
  </si>
  <si>
    <t>Odsetki od nieterminowych wpłat z tytułu podatków i opłat</t>
  </si>
  <si>
    <t>TRANSPORT I ŁĄCZNOŚĆ</t>
  </si>
  <si>
    <t>GOSPODARKA MIESZKANIOWA</t>
  </si>
  <si>
    <t>Wpływy z róznych dochodów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</si>
  <si>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</si>
  <si>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</si>
  <si>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</si>
  <si>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</si>
  <si>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</si>
  <si>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</si>
  <si>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</si>
  <si>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</si>
  <si>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</si>
  <si>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</si>
  <si>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targowej</t>
  </si>
  <si>
    <t>Wpływy z innych lokalnych opłat pobieranych przez j.s.t. na podstawie odrębnych ustaw</t>
  </si>
  <si>
    <t>Podatek od czynności cywilnoprawnych</t>
  </si>
  <si>
    <t>Podatek dochodowy od osób fizycznych</t>
  </si>
  <si>
    <t>Podatek dochodowy od osób prawnych</t>
  </si>
  <si>
    <t>RÓŻNE ROZLICZENIA</t>
  </si>
  <si>
    <t>Subwencje ogólne z budżetu państwa</t>
  </si>
  <si>
    <t>Pozostałe odsetki</t>
  </si>
  <si>
    <t>OŚWIATA I WYCHOWANIE</t>
  </si>
  <si>
    <t>OCHRONA ZDROWIA</t>
  </si>
  <si>
    <t>POMOC SPOŁECZNA</t>
  </si>
  <si>
    <t>Dotacje celowe otrzymane z budżetu państwa na realizację własnych zadań bieżących gmin (związków gmin)</t>
  </si>
  <si>
    <t>GOSPODARKA KOMUNALNA I OCHRONA ŚRODOWISKA</t>
  </si>
  <si>
    <t>Rekompensaty utraconych dochodów w podatkach i opłatach lokalnych</t>
  </si>
  <si>
    <t>GFOŚiGW</t>
  </si>
  <si>
    <t>Stan środków na początek roku</t>
  </si>
  <si>
    <t>0750</t>
  </si>
  <si>
    <t>0910</t>
  </si>
  <si>
    <t>6290</t>
  </si>
  <si>
    <t>0830</t>
  </si>
  <si>
    <t>0470</t>
  </si>
  <si>
    <t>0970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</si>
  <si>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</si>
  <si>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</si>
  <si>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</si>
  <si>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</si>
  <si>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</si>
  <si>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</si>
  <si>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</si>
  <si>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</si>
  <si>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</si>
  <si>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</si>
  <si>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0490</t>
  </si>
  <si>
    <t>0500</t>
  </si>
  <si>
    <t>0920</t>
  </si>
  <si>
    <t>0480</t>
  </si>
  <si>
    <t>010</t>
  </si>
  <si>
    <t>01010</t>
  </si>
  <si>
    <t>Izby rolnicze</t>
  </si>
  <si>
    <t>01030</t>
  </si>
  <si>
    <t>Dostarczanie wody</t>
  </si>
  <si>
    <t>Lokalny transport zbiorowy</t>
  </si>
  <si>
    <t>Drogi publiczne gminne</t>
  </si>
  <si>
    <t>Gospodarka gruntami i nieruchomościami</t>
  </si>
  <si>
    <t>DZIAŁALNOŚĆ USŁUGOWA</t>
  </si>
  <si>
    <t>Pozostała działalność</t>
  </si>
  <si>
    <t>Urzędy wojewódzkie</t>
  </si>
  <si>
    <t>Rady gmin</t>
  </si>
  <si>
    <t>Urzędy gmin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</si>
  <si>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</si>
  <si>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</si>
  <si>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</si>
  <si>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</si>
  <si>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</si>
  <si>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</si>
  <si>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</si>
  <si>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</si>
  <si>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</si>
  <si>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</si>
  <si>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</si>
  <si>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</si>
  <si>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</si>
  <si>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Przeciwdziałanie alkoholizmowi</t>
  </si>
  <si>
    <t>Świadczenia rodzinne, zaliczka alimentacyjna oraz składki na ubezpieczenia emerytalne i rentowe z ubezpieczenia społeczego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</si>
  <si>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</si>
  <si>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</si>
  <si>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</si>
  <si>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</si>
  <si>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EDUKACYJNA OPIEKA WYCHOWAWCZA</t>
  </si>
  <si>
    <t>Świetlice szkolne</t>
  </si>
  <si>
    <t>Gospodarka ściekowa i ochrona wód</t>
  </si>
  <si>
    <t>Oświetlenie ulic, placów i dróg</t>
  </si>
  <si>
    <t>KULTURA I OCHRONA DZIEDZICTWA NARODOWEGO</t>
  </si>
  <si>
    <t>KULTURA FIZYCZNA I SPORT</t>
  </si>
  <si>
    <t>Zadania w zakresie kultury fizyczej i sportu</t>
  </si>
  <si>
    <t>Pomoc materialna dla uczniów</t>
  </si>
  <si>
    <t>600</t>
  </si>
  <si>
    <t>60016</t>
  </si>
  <si>
    <t>UG</t>
  </si>
  <si>
    <t>Gminny Ośrodek Kultury i Sportu w Krzyżanowie</t>
  </si>
  <si>
    <t>Zadania z zakresu kultury fizycznej i sportu</t>
  </si>
  <si>
    <t>Wydatki
ogółem
(5+9)</t>
  </si>
  <si>
    <t>Wydatki związane z realizacją zadań wspólnych</t>
  </si>
  <si>
    <t xml:space="preserve">realizowanych w drodze porozumień </t>
  </si>
  <si>
    <t>z innymi jednostkami samorządu terytorialnego</t>
  </si>
  <si>
    <r>
      <t xml:space="preserve">Zobowiązania wg tytułów dłużnych: </t>
    </r>
    <r>
      <rPr>
        <sz val="11"/>
        <rFont val="Times New Roman"/>
        <family val="1"/>
      </rPr>
      <t>(1.1+1.2+1.3)</t>
    </r>
  </si>
  <si>
    <r>
      <t xml:space="preserve">długu </t>
    </r>
    <r>
      <rPr>
        <sz val="11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</si>
  <si>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1"/>
        <rFont val="Times New Roman"/>
        <family val="1"/>
      </rPr>
      <t>(art. 170 ust. 3)
(1.1+1.2-2.1):3</t>
    </r>
  </si>
  <si>
    <r>
      <t xml:space="preserve">spłaty zadłużenia </t>
    </r>
    <r>
      <rPr>
        <sz val="11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</si>
  <si>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1"/>
        <rFont val="Times New Roman"/>
        <family val="1"/>
      </rPr>
      <t>(art. 169 ust. 3)      (2.1+2.3):3</t>
    </r>
  </si>
  <si>
    <t>Wpływy z opłat za zarząd, użytkowanie i użytkowanie wieczyste nieruchomości</t>
  </si>
  <si>
    <t>Wpływy z różnych dochodów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</si>
  <si>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</si>
  <si>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rzadowej oraz innych zadań zleconych ustawami</t>
  </si>
  <si>
    <t>Podatek od działalności gospodarczej osób fizycznych opłacany w formie karty podatkowej</t>
  </si>
  <si>
    <t>Wpływy z opłat za wydawanie zezwoleń na sprzedaż alkoholu</t>
  </si>
  <si>
    <t>Domy i ośrodki kultury, świetlice i kluby</t>
  </si>
  <si>
    <t>750</t>
  </si>
  <si>
    <t>75023</t>
  </si>
  <si>
    <t>Zwalczanie narkomanii</t>
  </si>
  <si>
    <t>Przedszkola</t>
  </si>
  <si>
    <t>UG, ZGRK</t>
  </si>
  <si>
    <t>Zadanie z zakresu pomocy społecznej - zapewnienie posiłku osobom tego pozbawionym</t>
  </si>
  <si>
    <t>OGÓŁEM</t>
  </si>
  <si>
    <t>IV</t>
  </si>
  <si>
    <t>Stan środków obrotowych na koniec roku</t>
  </si>
  <si>
    <t>2010 r.</t>
  </si>
  <si>
    <t>Edukacja ekologiczna w ramach ZGRK</t>
  </si>
  <si>
    <t>Infrastruktura wodociągowa i sanitacyjna wsi</t>
  </si>
  <si>
    <t>URZĘDY NACZELNYCH ORGANÓW WŁADZY PAŃSTWOWEJ, KONTROLI  I OCHRONY PRAWA ORAZ SĄDOWNICTWA</t>
  </si>
  <si>
    <t>Różne rozliczenia finansowe</t>
  </si>
  <si>
    <t>2360</t>
  </si>
  <si>
    <t>Dochody jednostek samorządu terytorialnego związane z realizacją zadań z zakresu administracji rządowej oraz innych zadań zleconych ustawami</t>
  </si>
  <si>
    <t xml:space="preserve">bieżące </t>
  </si>
  <si>
    <t>majątkowe</t>
  </si>
  <si>
    <t>Odsetki od nieterminowych wpłat z tytułu podatków                  i opłat</t>
  </si>
  <si>
    <t>Odsetki od nieterminowych wpłat z tytułu podatków                 i opłat</t>
  </si>
  <si>
    <t xml:space="preserve">Kwota </t>
  </si>
  <si>
    <t>Dochody z tytułu opłat za wydane dowody osobiste</t>
  </si>
  <si>
    <t>Dochody z tytułu opłat za udostępnianie danych osobowych</t>
  </si>
  <si>
    <t xml:space="preserve">Selektywna zbiórka odpadów </t>
  </si>
  <si>
    <t>7.</t>
  </si>
  <si>
    <t>Zarządzanie kryzysowe</t>
  </si>
  <si>
    <t xml:space="preserve">Zakup worków, rękawic - "Sprzątanie świata" </t>
  </si>
  <si>
    <t>Budowa stacji uzdatniania wody w Krzyżanowie</t>
  </si>
  <si>
    <t>900</t>
  </si>
  <si>
    <t>90001</t>
  </si>
  <si>
    <t>921</t>
  </si>
  <si>
    <t>92109</t>
  </si>
  <si>
    <t>Ochrony Środowiska i Gospodarki Wodnej na 2009 r.</t>
  </si>
  <si>
    <t>Plan na 2009 r.</t>
  </si>
  <si>
    <t>Dotacje celowe na zadania własne gminy realizowane przez podmioty niezaliczane do sektora finansów publicznych w 2009 r.</t>
  </si>
  <si>
    <t>Dotacja podmiotowa w 2009 r.</t>
  </si>
  <si>
    <t>w 2009 r.</t>
  </si>
  <si>
    <t>Wydatki związane z realizacją zadań wykonywanych na podstawie porozumień (umów) między jednostkami samorządu terytorialnego w 2009 r.</t>
  </si>
  <si>
    <t xml:space="preserve">        Dochody i wydatki związane z realizacją zadań z zakresu administracji rządowej i innych zadań zleconych odrębnymi ustawami w 2009 r.</t>
  </si>
  <si>
    <t>Przychody i rozchody budżetu w 2009 r.</t>
  </si>
  <si>
    <t>Dochody budżetu państwa związane z realizacją zadań zleconych w 2009 r.</t>
  </si>
  <si>
    <t>Kwota
2009 r.</t>
  </si>
  <si>
    <t>Dochody budżetu gminy na 2009 r.</t>
  </si>
  <si>
    <t>Planowane dochody na 2009 r.</t>
  </si>
  <si>
    <t>Wydatki budżetu gminy na  2009 r.</t>
  </si>
  <si>
    <t>Plan
na 2009 r.
(6+12)</t>
  </si>
  <si>
    <t>Dochody z tytułu funduszu alimentacyjnego</t>
  </si>
  <si>
    <t>6310</t>
  </si>
  <si>
    <t>Dotacje celowe z budżetu państwa na inwestycje i zakupy inwestycyjne z zakresu administracji rządowej oraz innych zadań zleconych gminom ustawami</t>
  </si>
  <si>
    <t>0590</t>
  </si>
  <si>
    <t>Wpływy z opłat za koncesje i licencje</t>
  </si>
  <si>
    <t>Limity wydatków na wieloletnie programy inwestycyjne w latach 2009 - 2011</t>
  </si>
  <si>
    <t>rok budżetowy 2009 (8+9+10)</t>
  </si>
  <si>
    <t>2011 r.</t>
  </si>
  <si>
    <t>Zadania inwestycyjne w 2009 r.</t>
  </si>
  <si>
    <r>
      <t xml:space="preserve">rok budżetowy 2009 </t>
    </r>
    <r>
      <rPr>
        <b/>
        <sz val="10"/>
        <rFont val="Arial CE"/>
        <family val="0"/>
      </rPr>
      <t>(8+9+10+11)</t>
    </r>
  </si>
  <si>
    <t xml:space="preserve">UG </t>
  </si>
  <si>
    <t>UG, Urząd Marszałkowski</t>
  </si>
  <si>
    <t>Budowa przydomowych oczyszczalni ścieków w ilości 69 sztuk</t>
  </si>
  <si>
    <t>75011</t>
  </si>
  <si>
    <t>Zakup sprzętu informatycznego z oprogramowaniem "Ewidencja ludności"</t>
  </si>
  <si>
    <t>75022</t>
  </si>
  <si>
    <t>Zakup sprzętu komputerowego dla Urzędu Gminy</t>
  </si>
  <si>
    <t>Zakup kserokopiarki na potrzeby Rady Gminy</t>
  </si>
  <si>
    <t>01009</t>
  </si>
  <si>
    <t>Spółki wodne</t>
  </si>
  <si>
    <t>Plany zagospodarowania przestrzennego</t>
  </si>
  <si>
    <t>Budowa Zintegrowanego Systemu e-Usług Publicznych Województwa Łódzkiego</t>
  </si>
  <si>
    <t>Projekt realizowany przez ZGRK: "Oczyszczalnie przydomowe"</t>
  </si>
  <si>
    <t>Projekt realizowany przez Urząd Marszałkowski w Łodzi : "Budowa Zintegrowanego Systemu e-Usług Publicznych Województwa Łódzkiego"</t>
  </si>
  <si>
    <t>Zadanie z zakresu rolnictwa - bieżące utrzymanie urządzeń wodnych</t>
  </si>
  <si>
    <t>Budowa kanalizacji sanitarnej: I etap  2008 r.: Miasto Kutno, Psurze, Julianów, Kaszewy Tarnowskie; II etap 2009 r.: Kaszewy Kolonia, Kaszewy Kościelne, Sokół, Kaszewy Dworne; III etap 2010 r.: Wojciechowice, Zawady. - okres realizacji 2010 -2011</t>
  </si>
  <si>
    <t>Budowa przydomowych oczyszczalni ścieków w ilości 69 szt. - okres realizacji 2009 -2011</t>
  </si>
  <si>
    <t>Budowa Zintegrowanego Systemu e-Usług Publicznych Województwa Łódzkiego - okres realizacji 2009 - 2010</t>
  </si>
  <si>
    <r>
      <t>Wykonanie i uruchomienie oczyszczalni ścieków dla I etapu budowy (25m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/d) w Kterach i Łękach Kościelnych - okres realizacji 2010- 2011</t>
    </r>
  </si>
  <si>
    <t>Rozbudowa świetlicy w Krzyżanowie - okres realizacji 2010- 2011</t>
  </si>
  <si>
    <t>środki pochodzące
 z innych  źródeł</t>
  </si>
  <si>
    <t>środki pochodzące z innych źródeł</t>
  </si>
  <si>
    <t>Kwota długu na dzień 31.12.2008</t>
  </si>
  <si>
    <t xml:space="preserve">pożyczek </t>
  </si>
  <si>
    <t>Prognoza kwoty długu i spłat na rok 2009 i lata następne</t>
  </si>
  <si>
    <t>0690</t>
  </si>
  <si>
    <t>kredyty,  w tym: *</t>
  </si>
  <si>
    <t>* w pozycji 1.2.2 - Planowane w roku budżetowym kredyty (kol. 3) - Kwota długu na dzień 31.12.2008 r. - nie ujęto planowanego do zaciągnięcia kredytu w kwocie 840.034 zł., ponieważ kredyt ten nie będzie w 2008 r. zaciągnięty</t>
  </si>
  <si>
    <t>Przebudowa drogi nr 102156E Psurze - Kaszewy Kolonia -1,53 km</t>
  </si>
  <si>
    <t>Budowa przydomowych oczyszczalni w ilości 69 sztuk*</t>
  </si>
  <si>
    <t>*Zaplanowane środki finansowe stanowią 20% planowanych kosztów w/w zadań, jako udział własny gminy w projektach realizowanych przez ZGRK pn. „Oczyszczalnie przydomowe” Zabezpieczenie środków finansowych jest podstawą do złożenia wniosku o dofinansowanie z Europejskiego Funduszu Rozwoju Regionalnego w latach 2007-2013, Sektorowego Programu Operacyjnego lub innych funduszy pomocowych w ramach zadań realizowanych poprzez Związek Gmin Regionu Kutnowskiego.</t>
  </si>
  <si>
    <t>90011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</si>
</sst>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2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  <font>
      <b/>
      <sz val="13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6" fillId="2" borderId="5" xfId="0" applyNumberFormat="1" applyFont="1" applyFill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49" fontId="16" fillId="2" borderId="3" xfId="0" applyNumberFormat="1" applyFont="1" applyFill="1" applyBorder="1" applyAlignment="1">
      <alignment horizontal="center" vertical="top"/>
    </xf>
    <xf numFmtId="49" fontId="16" fillId="3" borderId="5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3" borderId="0" xfId="0" applyFont="1" applyFill="1" applyAlignment="1">
      <alignment/>
    </xf>
    <xf numFmtId="49" fontId="16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3" fontId="16" fillId="2" borderId="2" xfId="0" applyNumberFormat="1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3" fontId="16" fillId="2" borderId="3" xfId="0" applyNumberFormat="1" applyFont="1" applyFill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vertical="top" wrapText="1"/>
    </xf>
    <xf numFmtId="3" fontId="16" fillId="2" borderId="5" xfId="0" applyNumberFormat="1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3" fontId="16" fillId="0" borderId="4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6" fillId="3" borderId="5" xfId="0" applyNumberFormat="1" applyFont="1" applyFill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vertical="top" wrapText="1"/>
    </xf>
    <xf numFmtId="3" fontId="16" fillId="3" borderId="5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3" fontId="16" fillId="0" borderId="9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6" fillId="3" borderId="3" xfId="0" applyFont="1" applyFill="1" applyBorder="1" applyAlignment="1">
      <alignment horizontal="center" vertical="top" wrapText="1"/>
    </xf>
    <xf numFmtId="3" fontId="16" fillId="3" borderId="3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3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0" fontId="16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3" fontId="17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 indent="1"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1" xfId="19" applyNumberFormat="1" applyFont="1" applyBorder="1" applyAlignment="1">
      <alignment horizontal="right" vertical="top" wrapText="1"/>
    </xf>
    <xf numFmtId="0" fontId="22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1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3" fontId="19" fillId="0" borderId="5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Alignment="1">
      <alignment horizontal="left" vertical="center" wrapText="1"/>
    </xf>
    <xf numFmtId="3" fontId="16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9" fillId="0" borderId="0" xfId="0" applyFont="1" applyAlignment="1">
      <alignment/>
    </xf>
    <xf numFmtId="49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3" fontId="24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6" xfId="0" applyNumberFormat="1" applyFont="1" applyBorder="1" applyAlignment="1">
      <alignment vertical="center" wrapText="1"/>
    </xf>
    <xf numFmtId="3" fontId="24" fillId="0" borderId="3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 wrapText="1"/>
    </xf>
    <xf numFmtId="3" fontId="24" fillId="0" borderId="8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9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4" fillId="0" borderId="13" xfId="0" applyNumberFormat="1" applyFont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center" wrapText="1"/>
    </xf>
    <xf numFmtId="3" fontId="24" fillId="0" borderId="9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vertical="top" wrapText="1"/>
    </xf>
    <xf numFmtId="3" fontId="16" fillId="3" borderId="6" xfId="0" applyNumberFormat="1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51">
      <selection activeCell="F32" sqref="F32"/>
    </sheetView>
  </sheetViews>
  <sheetFormatPr defaultColWidth="9.00390625" defaultRowHeight="12.75"/>
  <cols>
    <col min="1" max="1" width="6.625" style="52" customWidth="1"/>
    <col min="2" max="2" width="8.875" style="0" hidden="1" customWidth="1"/>
    <col min="3" max="3" width="8.375" style="64" customWidth="1"/>
    <col min="4" max="4" width="47.375" style="0" customWidth="1"/>
    <col min="5" max="5" width="11.625" style="0" customWidth="1"/>
    <col min="6" max="6" width="10.875" style="0" customWidth="1"/>
    <col min="7" max="7" width="11.625" style="0" customWidth="1"/>
  </cols>
  <sheetData>
    <row r="1" spans="1:7" ht="18">
      <c r="A1" s="363" t="s">
        <v>265</v>
      </c>
      <c r="B1" s="363"/>
      <c r="C1" s="363"/>
      <c r="D1" s="363"/>
      <c r="E1" s="363"/>
      <c r="F1" s="363"/>
      <c r="G1" s="363"/>
    </row>
    <row r="2" spans="2:4" ht="9" customHeight="1">
      <c r="B2" s="3"/>
      <c r="C2" s="63"/>
      <c r="D2" s="3"/>
    </row>
    <row r="3" ht="12.75">
      <c r="G3" s="16" t="s">
        <v>34</v>
      </c>
    </row>
    <row r="4" spans="1:7" ht="18" customHeight="1">
      <c r="A4" s="364" t="s">
        <v>2</v>
      </c>
      <c r="B4" s="275"/>
      <c r="C4" s="364" t="s">
        <v>4</v>
      </c>
      <c r="D4" s="367" t="s">
        <v>71</v>
      </c>
      <c r="E4" s="359" t="s">
        <v>266</v>
      </c>
      <c r="F4" s="359"/>
      <c r="G4" s="359"/>
    </row>
    <row r="5" spans="1:7" s="39" customFormat="1" ht="15" customHeight="1">
      <c r="A5" s="365"/>
      <c r="B5" s="355"/>
      <c r="C5" s="365"/>
      <c r="D5" s="368"/>
      <c r="E5" s="357" t="s">
        <v>67</v>
      </c>
      <c r="F5" s="359" t="s">
        <v>6</v>
      </c>
      <c r="G5" s="359"/>
    </row>
    <row r="6" spans="1:7" s="39" customFormat="1" ht="17.25" customHeight="1">
      <c r="A6" s="366"/>
      <c r="B6" s="356"/>
      <c r="C6" s="366"/>
      <c r="D6" s="369"/>
      <c r="E6" s="358"/>
      <c r="F6" s="273" t="s">
        <v>239</v>
      </c>
      <c r="G6" s="273" t="s">
        <v>240</v>
      </c>
    </row>
    <row r="7" spans="1:7" s="151" customFormat="1" ht="9" customHeight="1">
      <c r="A7" s="125">
        <v>1</v>
      </c>
      <c r="B7" s="125"/>
      <c r="C7" s="150">
        <v>2</v>
      </c>
      <c r="D7" s="125">
        <v>3</v>
      </c>
      <c r="E7" s="274">
        <v>4</v>
      </c>
      <c r="F7" s="125">
        <v>5</v>
      </c>
      <c r="G7" s="125">
        <v>6</v>
      </c>
    </row>
    <row r="8" spans="1:7" s="54" customFormat="1" ht="19.5" customHeight="1">
      <c r="A8" s="85" t="s">
        <v>162</v>
      </c>
      <c r="B8" s="68"/>
      <c r="C8" s="69"/>
      <c r="D8" s="171" t="s">
        <v>107</v>
      </c>
      <c r="E8" s="114">
        <f>SUM(E9:E13)</f>
        <v>4372</v>
      </c>
      <c r="F8" s="114">
        <f>SUM(F9:F13)</f>
        <v>2372</v>
      </c>
      <c r="G8" s="114">
        <f>SUM(G9:G13)</f>
        <v>2000</v>
      </c>
    </row>
    <row r="9" spans="1:7" s="54" customFormat="1" ht="20.25" customHeight="1" hidden="1">
      <c r="A9" s="62"/>
      <c r="B9" s="61"/>
      <c r="C9" s="77"/>
      <c r="D9" s="172"/>
      <c r="E9" s="115"/>
      <c r="F9" s="211"/>
      <c r="G9" s="211"/>
    </row>
    <row r="10" spans="1:7" s="54" customFormat="1" ht="61.5" customHeight="1">
      <c r="A10" s="62"/>
      <c r="B10" s="61"/>
      <c r="C10" s="77" t="s">
        <v>142</v>
      </c>
      <c r="D10" s="172" t="s">
        <v>109</v>
      </c>
      <c r="E10" s="115">
        <v>1372</v>
      </c>
      <c r="F10" s="115">
        <v>1372</v>
      </c>
      <c r="G10" s="115">
        <v>0</v>
      </c>
    </row>
    <row r="11" spans="1:7" s="54" customFormat="1" ht="17.25" customHeight="1" hidden="1">
      <c r="A11" s="62"/>
      <c r="B11" s="61"/>
      <c r="C11" s="77"/>
      <c r="D11" s="66"/>
      <c r="E11" s="115"/>
      <c r="F11" s="211"/>
      <c r="G11" s="211"/>
    </row>
    <row r="12" spans="1:7" s="54" customFormat="1" ht="30.75" customHeight="1">
      <c r="A12" s="62"/>
      <c r="B12" s="61"/>
      <c r="C12" s="78" t="s">
        <v>143</v>
      </c>
      <c r="D12" s="277" t="s">
        <v>241</v>
      </c>
      <c r="E12" s="115">
        <v>1000</v>
      </c>
      <c r="F12" s="115">
        <v>1000</v>
      </c>
      <c r="G12" s="115">
        <v>0</v>
      </c>
    </row>
    <row r="13" spans="1:7" s="54" customFormat="1" ht="51" customHeight="1">
      <c r="A13" s="56"/>
      <c r="B13" s="55"/>
      <c r="C13" s="79" t="s">
        <v>144</v>
      </c>
      <c r="D13" s="173" t="s">
        <v>108</v>
      </c>
      <c r="E13" s="116">
        <v>2000</v>
      </c>
      <c r="F13" s="116">
        <v>0</v>
      </c>
      <c r="G13" s="116">
        <v>2000</v>
      </c>
    </row>
    <row r="14" spans="1:7" s="54" customFormat="1" ht="34.5" customHeight="1">
      <c r="A14" s="70">
        <v>400</v>
      </c>
      <c r="B14" s="71"/>
      <c r="C14" s="80"/>
      <c r="D14" s="174" t="s">
        <v>110</v>
      </c>
      <c r="E14" s="117">
        <f>SUM(E15:E16)</f>
        <v>285000</v>
      </c>
      <c r="F14" s="117">
        <f>SUM(F15:F16)</f>
        <v>285000</v>
      </c>
      <c r="G14" s="117">
        <f>SUM(G15:G16)</f>
        <v>0</v>
      </c>
    </row>
    <row r="15" spans="1:7" s="54" customFormat="1" ht="19.5" customHeight="1">
      <c r="A15" s="58"/>
      <c r="B15" s="57"/>
      <c r="C15" s="81" t="s">
        <v>145</v>
      </c>
      <c r="D15" s="173" t="s">
        <v>111</v>
      </c>
      <c r="E15" s="118">
        <v>283000</v>
      </c>
      <c r="F15" s="116">
        <v>283000</v>
      </c>
      <c r="G15" s="116">
        <v>0</v>
      </c>
    </row>
    <row r="16" spans="1:7" s="54" customFormat="1" ht="32.25" customHeight="1">
      <c r="A16" s="58"/>
      <c r="B16" s="57"/>
      <c r="C16" s="81" t="s">
        <v>143</v>
      </c>
      <c r="D16" s="277" t="s">
        <v>241</v>
      </c>
      <c r="E16" s="118">
        <v>2000</v>
      </c>
      <c r="F16" s="116">
        <v>2000</v>
      </c>
      <c r="G16" s="116">
        <v>0</v>
      </c>
    </row>
    <row r="17" spans="1:7" s="54" customFormat="1" ht="25.5" customHeight="1">
      <c r="A17" s="70">
        <v>600</v>
      </c>
      <c r="B17" s="71"/>
      <c r="C17" s="80"/>
      <c r="D17" s="175" t="s">
        <v>113</v>
      </c>
      <c r="E17" s="117">
        <f>SUM(E18:E19)</f>
        <v>500</v>
      </c>
      <c r="F17" s="117">
        <f>SUM(F18:F19)</f>
        <v>0</v>
      </c>
      <c r="G17" s="117">
        <f>SUM(G18:G19)</f>
        <v>500</v>
      </c>
    </row>
    <row r="18" spans="1:7" s="54" customFormat="1" ht="27" customHeight="1" hidden="1">
      <c r="A18" s="58"/>
      <c r="B18" s="57"/>
      <c r="C18" s="81"/>
      <c r="D18" s="66"/>
      <c r="E18" s="118"/>
      <c r="F18" s="116"/>
      <c r="G18" s="116"/>
    </row>
    <row r="19" spans="1:7" s="54" customFormat="1" ht="48" customHeight="1">
      <c r="A19" s="58"/>
      <c r="B19" s="57"/>
      <c r="C19" s="81">
        <v>6290</v>
      </c>
      <c r="D19" s="172" t="s">
        <v>108</v>
      </c>
      <c r="E19" s="118">
        <v>500</v>
      </c>
      <c r="F19" s="116">
        <v>0</v>
      </c>
      <c r="G19" s="116">
        <v>500</v>
      </c>
    </row>
    <row r="20" spans="1:7" s="54" customFormat="1" ht="19.5" customHeight="1">
      <c r="A20" s="70">
        <v>700</v>
      </c>
      <c r="B20" s="71"/>
      <c r="C20" s="80"/>
      <c r="D20" s="174" t="s">
        <v>114</v>
      </c>
      <c r="E20" s="117">
        <f>SUM(E21:E26)</f>
        <v>233344</v>
      </c>
      <c r="F20" s="117">
        <f>SUM(F21:F26)</f>
        <v>233344</v>
      </c>
      <c r="G20" s="117">
        <f>SUM(G21:G26)</f>
        <v>0</v>
      </c>
    </row>
    <row r="21" spans="1:7" s="54" customFormat="1" ht="30.75" customHeight="1">
      <c r="A21" s="58"/>
      <c r="B21" s="57"/>
      <c r="C21" s="82" t="s">
        <v>146</v>
      </c>
      <c r="D21" s="66" t="s">
        <v>216</v>
      </c>
      <c r="E21" s="118">
        <v>181149</v>
      </c>
      <c r="F21" s="116">
        <v>181149</v>
      </c>
      <c r="G21" s="116">
        <v>0</v>
      </c>
    </row>
    <row r="22" spans="1:7" s="54" customFormat="1" ht="18" customHeight="1" hidden="1">
      <c r="A22" s="58"/>
      <c r="B22" s="57"/>
      <c r="C22" s="82"/>
      <c r="D22" s="66"/>
      <c r="E22" s="118"/>
      <c r="F22" s="116"/>
      <c r="G22" s="116"/>
    </row>
    <row r="23" spans="1:7" s="54" customFormat="1" ht="61.5" customHeight="1">
      <c r="A23" s="58"/>
      <c r="B23" s="57"/>
      <c r="C23" s="81" t="s">
        <v>142</v>
      </c>
      <c r="D23" s="172" t="s">
        <v>109</v>
      </c>
      <c r="E23" s="118">
        <v>46995</v>
      </c>
      <c r="F23" s="116">
        <v>46995</v>
      </c>
      <c r="G23" s="116">
        <v>0</v>
      </c>
    </row>
    <row r="24" spans="1:7" s="54" customFormat="1" ht="19.5" customHeight="1" hidden="1">
      <c r="A24" s="58"/>
      <c r="B24" s="57"/>
      <c r="C24" s="82"/>
      <c r="D24" s="66"/>
      <c r="E24" s="118"/>
      <c r="F24" s="116"/>
      <c r="G24" s="116"/>
    </row>
    <row r="25" spans="1:8" s="54" customFormat="1" ht="33" customHeight="1">
      <c r="A25" s="58"/>
      <c r="B25" s="57"/>
      <c r="C25" s="81" t="s">
        <v>143</v>
      </c>
      <c r="D25" s="277" t="s">
        <v>112</v>
      </c>
      <c r="E25" s="118">
        <v>700</v>
      </c>
      <c r="F25" s="116">
        <v>700</v>
      </c>
      <c r="G25" s="116">
        <v>0</v>
      </c>
      <c r="H25" s="276"/>
    </row>
    <row r="26" spans="1:7" s="54" customFormat="1" ht="19.5" customHeight="1">
      <c r="A26" s="58"/>
      <c r="B26" s="57"/>
      <c r="C26" s="81" t="s">
        <v>147</v>
      </c>
      <c r="D26" s="176" t="s">
        <v>217</v>
      </c>
      <c r="E26" s="118">
        <v>4500</v>
      </c>
      <c r="F26" s="116">
        <v>4500</v>
      </c>
      <c r="G26" s="116">
        <v>0</v>
      </c>
    </row>
    <row r="27" spans="1:7" s="54" customFormat="1" ht="19.5" customHeight="1">
      <c r="A27" s="70">
        <v>750</v>
      </c>
      <c r="B27" s="71"/>
      <c r="C27" s="80"/>
      <c r="D27" s="174" t="s">
        <v>116</v>
      </c>
      <c r="E27" s="117">
        <f>SUM(E28:E33)</f>
        <v>80209</v>
      </c>
      <c r="F27" s="117">
        <f>SUM(F28:F33)</f>
        <v>73209</v>
      </c>
      <c r="G27" s="117">
        <f>SUM(G28:G33)</f>
        <v>7000</v>
      </c>
    </row>
    <row r="28" spans="1:7" s="54" customFormat="1" ht="19.5" customHeight="1">
      <c r="A28" s="58"/>
      <c r="B28" s="57"/>
      <c r="C28" s="81" t="s">
        <v>145</v>
      </c>
      <c r="D28" s="176" t="s">
        <v>111</v>
      </c>
      <c r="E28" s="118">
        <v>500</v>
      </c>
      <c r="F28" s="116">
        <v>500</v>
      </c>
      <c r="G28" s="116">
        <v>0</v>
      </c>
    </row>
    <row r="29" spans="1:7" s="54" customFormat="1" ht="19.5" customHeight="1" hidden="1">
      <c r="A29" s="58"/>
      <c r="B29" s="57"/>
      <c r="C29" s="81"/>
      <c r="D29" s="66"/>
      <c r="E29" s="118"/>
      <c r="F29" s="116"/>
      <c r="G29" s="116"/>
    </row>
    <row r="30" spans="1:7" s="54" customFormat="1" ht="19.5" customHeight="1">
      <c r="A30" s="56"/>
      <c r="B30" s="55"/>
      <c r="C30" s="79" t="s">
        <v>147</v>
      </c>
      <c r="D30" s="173" t="s">
        <v>115</v>
      </c>
      <c r="E30" s="116">
        <v>100</v>
      </c>
      <c r="F30" s="116">
        <v>100</v>
      </c>
      <c r="G30" s="116">
        <v>0</v>
      </c>
    </row>
    <row r="31" spans="1:7" s="54" customFormat="1" ht="59.25" customHeight="1">
      <c r="A31" s="56"/>
      <c r="B31" s="55"/>
      <c r="C31" s="79">
        <v>2010</v>
      </c>
      <c r="D31" s="173" t="s">
        <v>218</v>
      </c>
      <c r="E31" s="116">
        <v>72109</v>
      </c>
      <c r="F31" s="116">
        <v>72109</v>
      </c>
      <c r="G31" s="116">
        <v>0</v>
      </c>
    </row>
    <row r="32" spans="1:7" s="54" customFormat="1" ht="46.5" customHeight="1">
      <c r="A32" s="56"/>
      <c r="B32" s="55"/>
      <c r="C32" s="79">
        <v>2360</v>
      </c>
      <c r="D32" s="173" t="s">
        <v>219</v>
      </c>
      <c r="E32" s="116">
        <v>500</v>
      </c>
      <c r="F32" s="116">
        <v>500</v>
      </c>
      <c r="G32" s="116">
        <v>0</v>
      </c>
    </row>
    <row r="33" spans="1:7" s="54" customFormat="1" ht="46.5" customHeight="1">
      <c r="A33" s="58"/>
      <c r="B33" s="57"/>
      <c r="C33" s="81" t="s">
        <v>270</v>
      </c>
      <c r="D33" s="176" t="s">
        <v>271</v>
      </c>
      <c r="E33" s="118">
        <v>7000</v>
      </c>
      <c r="F33" s="116"/>
      <c r="G33" s="116">
        <v>7000</v>
      </c>
    </row>
    <row r="34" spans="1:7" s="54" customFormat="1" ht="48.75" customHeight="1">
      <c r="A34" s="70">
        <v>751</v>
      </c>
      <c r="B34" s="71"/>
      <c r="C34" s="80"/>
      <c r="D34" s="174" t="s">
        <v>117</v>
      </c>
      <c r="E34" s="117">
        <v>824</v>
      </c>
      <c r="F34" s="119">
        <v>824</v>
      </c>
      <c r="G34" s="119">
        <v>0</v>
      </c>
    </row>
    <row r="35" spans="1:7" s="54" customFormat="1" ht="60.75" customHeight="1">
      <c r="A35" s="58"/>
      <c r="B35" s="57"/>
      <c r="C35" s="82">
        <v>2010</v>
      </c>
      <c r="D35" s="66" t="s">
        <v>218</v>
      </c>
      <c r="E35" s="118">
        <v>824</v>
      </c>
      <c r="F35" s="116">
        <v>824</v>
      </c>
      <c r="G35" s="116">
        <v>0</v>
      </c>
    </row>
    <row r="36" spans="1:7" s="54" customFormat="1" ht="35.25" customHeight="1">
      <c r="A36" s="74">
        <v>754</v>
      </c>
      <c r="B36" s="75"/>
      <c r="C36" s="83"/>
      <c r="D36" s="175" t="s">
        <v>118</v>
      </c>
      <c r="E36" s="119">
        <v>900</v>
      </c>
      <c r="F36" s="119">
        <v>900</v>
      </c>
      <c r="G36" s="119">
        <v>0</v>
      </c>
    </row>
    <row r="37" spans="1:7" s="54" customFormat="1" ht="61.5" customHeight="1">
      <c r="A37" s="72"/>
      <c r="B37" s="73"/>
      <c r="C37" s="84">
        <v>2010</v>
      </c>
      <c r="D37" s="177" t="s">
        <v>218</v>
      </c>
      <c r="E37" s="120">
        <v>900</v>
      </c>
      <c r="F37" s="116">
        <v>900</v>
      </c>
      <c r="G37" s="116">
        <v>0</v>
      </c>
    </row>
    <row r="38" spans="1:7" s="54" customFormat="1" ht="66.75" customHeight="1">
      <c r="A38" s="70">
        <v>756</v>
      </c>
      <c r="B38" s="71"/>
      <c r="C38" s="80"/>
      <c r="D38" s="175" t="s">
        <v>119</v>
      </c>
      <c r="E38" s="117">
        <f>SUM(E39:E55)</f>
        <v>2810602</v>
      </c>
      <c r="F38" s="117">
        <f>SUM(F39:F55)</f>
        <v>2810602</v>
      </c>
      <c r="G38" s="117">
        <f>SUM(G39:G55)</f>
        <v>0</v>
      </c>
    </row>
    <row r="39" spans="1:7" s="54" customFormat="1" ht="19.5" customHeight="1">
      <c r="A39" s="58"/>
      <c r="B39" s="57"/>
      <c r="C39" s="81" t="s">
        <v>148</v>
      </c>
      <c r="D39" s="76" t="s">
        <v>129</v>
      </c>
      <c r="E39" s="118">
        <v>1136952</v>
      </c>
      <c r="F39" s="116">
        <v>1136952</v>
      </c>
      <c r="G39" s="116">
        <v>0</v>
      </c>
    </row>
    <row r="40" spans="1:7" s="54" customFormat="1" ht="19.5" customHeight="1">
      <c r="A40" s="58"/>
      <c r="B40" s="57"/>
      <c r="C40" s="81" t="s">
        <v>149</v>
      </c>
      <c r="D40" s="176" t="s">
        <v>130</v>
      </c>
      <c r="E40" s="118">
        <v>2500</v>
      </c>
      <c r="F40" s="118">
        <v>2500</v>
      </c>
      <c r="G40" s="116">
        <v>0</v>
      </c>
    </row>
    <row r="41" spans="1:7" s="54" customFormat="1" ht="19.5" customHeight="1">
      <c r="A41" s="58"/>
      <c r="B41" s="57"/>
      <c r="C41" s="81" t="s">
        <v>150</v>
      </c>
      <c r="D41" s="176" t="s">
        <v>120</v>
      </c>
      <c r="E41" s="118">
        <v>698000</v>
      </c>
      <c r="F41" s="118">
        <v>698000</v>
      </c>
      <c r="G41" s="116">
        <v>0</v>
      </c>
    </row>
    <row r="42" spans="1:7" s="54" customFormat="1" ht="19.5" customHeight="1">
      <c r="A42" s="58"/>
      <c r="B42" s="57"/>
      <c r="C42" s="81" t="s">
        <v>151</v>
      </c>
      <c r="D42" s="176" t="s">
        <v>121</v>
      </c>
      <c r="E42" s="118">
        <v>699700</v>
      </c>
      <c r="F42" s="118">
        <v>699700</v>
      </c>
      <c r="G42" s="116">
        <v>0</v>
      </c>
    </row>
    <row r="43" spans="1:7" s="54" customFormat="1" ht="19.5" customHeight="1">
      <c r="A43" s="58"/>
      <c r="B43" s="57"/>
      <c r="C43" s="81" t="s">
        <v>152</v>
      </c>
      <c r="D43" s="176" t="s">
        <v>122</v>
      </c>
      <c r="E43" s="118">
        <v>4550</v>
      </c>
      <c r="F43" s="118">
        <v>4550</v>
      </c>
      <c r="G43" s="116">
        <v>0</v>
      </c>
    </row>
    <row r="44" spans="1:7" s="54" customFormat="1" ht="19.5" customHeight="1">
      <c r="A44" s="58"/>
      <c r="B44" s="57"/>
      <c r="C44" s="81" t="s">
        <v>153</v>
      </c>
      <c r="D44" s="176" t="s">
        <v>123</v>
      </c>
      <c r="E44" s="118">
        <v>86100</v>
      </c>
      <c r="F44" s="118">
        <v>86100</v>
      </c>
      <c r="G44" s="116">
        <v>0</v>
      </c>
    </row>
    <row r="45" spans="1:7" s="54" customFormat="1" ht="36.75" customHeight="1">
      <c r="A45" s="58"/>
      <c r="B45" s="57"/>
      <c r="C45" s="81" t="s">
        <v>154</v>
      </c>
      <c r="D45" s="176" t="s">
        <v>220</v>
      </c>
      <c r="E45" s="118">
        <v>3000</v>
      </c>
      <c r="F45" s="118">
        <v>3000</v>
      </c>
      <c r="G45" s="116">
        <v>0</v>
      </c>
    </row>
    <row r="46" spans="1:7" s="54" customFormat="1" ht="19.5" customHeight="1">
      <c r="A46" s="58"/>
      <c r="B46" s="57"/>
      <c r="C46" s="81" t="s">
        <v>155</v>
      </c>
      <c r="D46" s="176" t="s">
        <v>124</v>
      </c>
      <c r="E46" s="118">
        <v>1000</v>
      </c>
      <c r="F46" s="118">
        <v>1000</v>
      </c>
      <c r="G46" s="211">
        <v>0</v>
      </c>
    </row>
    <row r="47" spans="1:7" s="54" customFormat="1" ht="19.5" customHeight="1" hidden="1">
      <c r="A47" s="58"/>
      <c r="B47" s="57"/>
      <c r="C47" s="81"/>
      <c r="D47" s="176"/>
      <c r="E47" s="118"/>
      <c r="F47" s="211"/>
      <c r="G47" s="211"/>
    </row>
    <row r="48" spans="1:7" s="54" customFormat="1" ht="19.5" customHeight="1">
      <c r="A48" s="58"/>
      <c r="B48" s="57"/>
      <c r="C48" s="81" t="s">
        <v>156</v>
      </c>
      <c r="D48" s="176" t="s">
        <v>125</v>
      </c>
      <c r="E48" s="118">
        <v>25000</v>
      </c>
      <c r="F48" s="118">
        <v>25000</v>
      </c>
      <c r="G48" s="116">
        <v>0</v>
      </c>
    </row>
    <row r="49" spans="1:7" s="54" customFormat="1" ht="19.5" customHeight="1">
      <c r="A49" s="58"/>
      <c r="B49" s="57"/>
      <c r="C49" s="81" t="s">
        <v>157</v>
      </c>
      <c r="D49" s="176" t="s">
        <v>126</v>
      </c>
      <c r="E49" s="118">
        <v>1500</v>
      </c>
      <c r="F49" s="118">
        <v>1500</v>
      </c>
      <c r="G49" s="116">
        <v>0</v>
      </c>
    </row>
    <row r="50" spans="1:7" s="54" customFormat="1" ht="19.5" customHeight="1" hidden="1">
      <c r="A50" s="58"/>
      <c r="B50" s="57"/>
      <c r="C50" s="81"/>
      <c r="D50" s="176"/>
      <c r="E50" s="118"/>
      <c r="F50" s="211"/>
      <c r="G50" s="211"/>
    </row>
    <row r="51" spans="1:7" s="54" customFormat="1" ht="33" customHeight="1">
      <c r="A51" s="58"/>
      <c r="B51" s="57"/>
      <c r="C51" s="81" t="s">
        <v>158</v>
      </c>
      <c r="D51" s="176" t="s">
        <v>127</v>
      </c>
      <c r="E51" s="118">
        <v>5500</v>
      </c>
      <c r="F51" s="118">
        <v>5500</v>
      </c>
      <c r="G51" s="115">
        <v>0</v>
      </c>
    </row>
    <row r="52" spans="1:7" s="54" customFormat="1" ht="21" customHeight="1">
      <c r="A52" s="56"/>
      <c r="B52" s="55"/>
      <c r="C52" s="79" t="s">
        <v>159</v>
      </c>
      <c r="D52" s="173" t="s">
        <v>128</v>
      </c>
      <c r="E52" s="116">
        <v>60000</v>
      </c>
      <c r="F52" s="116">
        <v>60000</v>
      </c>
      <c r="G52" s="116">
        <v>0</v>
      </c>
    </row>
    <row r="53" spans="1:7" s="54" customFormat="1" ht="21" customHeight="1">
      <c r="A53" s="58"/>
      <c r="B53" s="57"/>
      <c r="C53" s="81" t="s">
        <v>272</v>
      </c>
      <c r="D53" s="338" t="s">
        <v>273</v>
      </c>
      <c r="E53" s="118">
        <v>1900</v>
      </c>
      <c r="F53" s="118">
        <v>1900</v>
      </c>
      <c r="G53" s="116">
        <v>0</v>
      </c>
    </row>
    <row r="54" spans="1:7" s="54" customFormat="1" ht="33" customHeight="1">
      <c r="A54" s="58"/>
      <c r="B54" s="57"/>
      <c r="C54" s="81" t="s">
        <v>143</v>
      </c>
      <c r="D54" s="277" t="s">
        <v>242</v>
      </c>
      <c r="E54" s="118">
        <v>9000</v>
      </c>
      <c r="F54" s="118">
        <v>9000</v>
      </c>
      <c r="G54" s="116">
        <v>0</v>
      </c>
    </row>
    <row r="55" spans="1:7" s="54" customFormat="1" ht="32.25" customHeight="1">
      <c r="A55" s="58"/>
      <c r="B55" s="57"/>
      <c r="C55" s="81">
        <v>2680</v>
      </c>
      <c r="D55" s="176" t="s">
        <v>139</v>
      </c>
      <c r="E55" s="118">
        <v>75900</v>
      </c>
      <c r="F55" s="116">
        <v>75900</v>
      </c>
      <c r="G55" s="116">
        <v>0</v>
      </c>
    </row>
    <row r="56" spans="1:7" s="54" customFormat="1" ht="19.5" customHeight="1">
      <c r="A56" s="70">
        <v>758</v>
      </c>
      <c r="B56" s="71"/>
      <c r="C56" s="80"/>
      <c r="D56" s="174" t="s">
        <v>131</v>
      </c>
      <c r="E56" s="117">
        <f>SUM(E57:E60)</f>
        <v>4077098</v>
      </c>
      <c r="F56" s="117">
        <f>SUM(F57:F60)</f>
        <v>4077098</v>
      </c>
      <c r="G56" s="117">
        <f>SUM(G57:G60)</f>
        <v>0</v>
      </c>
    </row>
    <row r="57" spans="1:7" s="54" customFormat="1" ht="19.5" customHeight="1">
      <c r="A57" s="58"/>
      <c r="B57" s="57"/>
      <c r="C57" s="81">
        <v>2920</v>
      </c>
      <c r="D57" s="176" t="s">
        <v>132</v>
      </c>
      <c r="E57" s="118">
        <v>4052098</v>
      </c>
      <c r="F57" s="211">
        <v>4052098</v>
      </c>
      <c r="G57" s="116">
        <v>0</v>
      </c>
    </row>
    <row r="58" spans="1:7" s="54" customFormat="1" ht="19.5" customHeight="1" hidden="1">
      <c r="A58" s="58"/>
      <c r="B58" s="57"/>
      <c r="C58" s="81"/>
      <c r="D58" s="176"/>
      <c r="E58" s="118"/>
      <c r="F58" s="211"/>
      <c r="G58" s="211"/>
    </row>
    <row r="59" spans="1:7" s="54" customFormat="1" ht="19.5" customHeight="1" hidden="1">
      <c r="A59" s="58"/>
      <c r="B59" s="57"/>
      <c r="C59" s="81"/>
      <c r="D59" s="176"/>
      <c r="E59" s="118"/>
      <c r="F59" s="211"/>
      <c r="G59" s="211"/>
    </row>
    <row r="60" spans="1:7" s="54" customFormat="1" ht="19.5" customHeight="1">
      <c r="A60" s="58"/>
      <c r="B60" s="57"/>
      <c r="C60" s="81" t="s">
        <v>160</v>
      </c>
      <c r="D60" s="176" t="s">
        <v>133</v>
      </c>
      <c r="E60" s="118">
        <v>25000</v>
      </c>
      <c r="F60" s="118">
        <v>25000</v>
      </c>
      <c r="G60" s="211">
        <v>0</v>
      </c>
    </row>
    <row r="61" spans="1:7" s="54" customFormat="1" ht="24.75" customHeight="1" hidden="1">
      <c r="A61" s="74"/>
      <c r="B61" s="71"/>
      <c r="C61" s="83"/>
      <c r="D61" s="316"/>
      <c r="E61" s="119"/>
      <c r="F61" s="119"/>
      <c r="G61" s="119"/>
    </row>
    <row r="62" spans="1:7" s="54" customFormat="1" ht="54.75" customHeight="1" hidden="1">
      <c r="A62" s="56"/>
      <c r="B62" s="57"/>
      <c r="C62" s="79"/>
      <c r="D62" s="66"/>
      <c r="E62" s="116"/>
      <c r="F62" s="116"/>
      <c r="G62" s="116"/>
    </row>
    <row r="63" spans="1:7" s="54" customFormat="1" ht="61.5" customHeight="1" hidden="1">
      <c r="A63" s="58"/>
      <c r="B63" s="57"/>
      <c r="C63" s="320"/>
      <c r="D63" s="321"/>
      <c r="E63" s="322"/>
      <c r="F63" s="323"/>
      <c r="G63" s="324"/>
    </row>
    <row r="64" spans="1:7" s="54" customFormat="1" ht="19.5" customHeight="1">
      <c r="A64" s="74">
        <v>851</v>
      </c>
      <c r="B64" s="75"/>
      <c r="C64" s="83"/>
      <c r="D64" s="175" t="s">
        <v>135</v>
      </c>
      <c r="E64" s="119">
        <v>60210</v>
      </c>
      <c r="F64" s="278">
        <v>60210</v>
      </c>
      <c r="G64" s="117">
        <v>0</v>
      </c>
    </row>
    <row r="65" spans="1:7" s="54" customFormat="1" ht="28.5" customHeight="1">
      <c r="A65" s="56"/>
      <c r="B65" s="55"/>
      <c r="C65" s="79" t="s">
        <v>161</v>
      </c>
      <c r="D65" s="173" t="s">
        <v>221</v>
      </c>
      <c r="E65" s="116">
        <v>60210</v>
      </c>
      <c r="F65" s="116">
        <v>60210</v>
      </c>
      <c r="G65" s="118">
        <v>0</v>
      </c>
    </row>
    <row r="66" spans="1:7" s="54" customFormat="1" ht="19.5" customHeight="1">
      <c r="A66" s="70">
        <v>852</v>
      </c>
      <c r="B66" s="71"/>
      <c r="C66" s="80"/>
      <c r="D66" s="174" t="s">
        <v>136</v>
      </c>
      <c r="E66" s="117">
        <f>SUM(E67:E69)</f>
        <v>1322982</v>
      </c>
      <c r="F66" s="117">
        <f>SUM(F67:F69)</f>
        <v>1322982</v>
      </c>
      <c r="G66" s="117">
        <f>SUM(G67:G69)</f>
        <v>0</v>
      </c>
    </row>
    <row r="67" spans="1:7" s="54" customFormat="1" ht="65.25" customHeight="1">
      <c r="A67" s="58"/>
      <c r="B67" s="57"/>
      <c r="C67" s="81">
        <v>2010</v>
      </c>
      <c r="D67" s="177" t="s">
        <v>218</v>
      </c>
      <c r="E67" s="118">
        <v>1204900</v>
      </c>
      <c r="F67" s="118">
        <v>1204900</v>
      </c>
      <c r="G67" s="116">
        <v>0</v>
      </c>
    </row>
    <row r="68" spans="1:7" s="54" customFormat="1" ht="45" customHeight="1">
      <c r="A68" s="58"/>
      <c r="B68" s="57"/>
      <c r="C68" s="81">
        <v>2030</v>
      </c>
      <c r="D68" s="177" t="s">
        <v>137</v>
      </c>
      <c r="E68" s="118">
        <v>116582</v>
      </c>
      <c r="F68" s="116">
        <v>116582</v>
      </c>
      <c r="G68" s="116">
        <v>0</v>
      </c>
    </row>
    <row r="69" spans="1:7" s="54" customFormat="1" ht="51.75" customHeight="1">
      <c r="A69" s="58"/>
      <c r="B69" s="57"/>
      <c r="C69" s="81" t="s">
        <v>237</v>
      </c>
      <c r="D69" s="176" t="s">
        <v>238</v>
      </c>
      <c r="E69" s="118">
        <v>1500</v>
      </c>
      <c r="F69" s="211">
        <v>1500</v>
      </c>
      <c r="G69" s="211">
        <v>0</v>
      </c>
    </row>
    <row r="70" spans="1:7" s="54" customFormat="1" ht="30.75" customHeight="1">
      <c r="A70" s="70">
        <v>900</v>
      </c>
      <c r="B70" s="71"/>
      <c r="C70" s="80"/>
      <c r="D70" s="174" t="s">
        <v>138</v>
      </c>
      <c r="E70" s="117">
        <f>SUM(E71:E72)</f>
        <v>16100</v>
      </c>
      <c r="F70" s="117">
        <f>SUM(F71:F72)</f>
        <v>16100</v>
      </c>
      <c r="G70" s="117">
        <f>SUM(G71:G72)</f>
        <v>0</v>
      </c>
    </row>
    <row r="71" spans="1:7" s="54" customFormat="1" ht="19.5" customHeight="1">
      <c r="A71" s="58"/>
      <c r="B71" s="57"/>
      <c r="C71" s="81" t="s">
        <v>145</v>
      </c>
      <c r="D71" s="173" t="s">
        <v>111</v>
      </c>
      <c r="E71" s="118">
        <v>16000</v>
      </c>
      <c r="F71" s="118">
        <v>16000</v>
      </c>
      <c r="G71" s="118">
        <v>0</v>
      </c>
    </row>
    <row r="72" spans="1:7" s="54" customFormat="1" ht="30" customHeight="1">
      <c r="A72" s="58"/>
      <c r="B72" s="57"/>
      <c r="C72" s="81" t="s">
        <v>143</v>
      </c>
      <c r="D72" s="277" t="s">
        <v>112</v>
      </c>
      <c r="E72" s="121">
        <v>100</v>
      </c>
      <c r="F72" s="118">
        <v>100</v>
      </c>
      <c r="G72" s="118">
        <v>0</v>
      </c>
    </row>
    <row r="73" spans="1:7" s="54" customFormat="1" ht="19.5" customHeight="1" hidden="1">
      <c r="A73" s="60"/>
      <c r="B73" s="59"/>
      <c r="C73" s="65"/>
      <c r="D73" s="67"/>
      <c r="E73" s="178"/>
      <c r="F73" s="211"/>
      <c r="G73" s="211"/>
    </row>
    <row r="74" spans="1:7" s="47" customFormat="1" ht="19.5" customHeight="1">
      <c r="A74" s="370" t="s">
        <v>63</v>
      </c>
      <c r="B74" s="371"/>
      <c r="C74" s="371"/>
      <c r="D74" s="372"/>
      <c r="E74" s="122">
        <f>SUM(E8,E14,E17,E20,E27,E34,E36,E38,E56,E61,E64,E66,E70)</f>
        <v>8892141</v>
      </c>
      <c r="F74" s="122">
        <f>SUM(F8,F14,F17,F20,F27,F34,F36,F38,F56,F61,F64,F66,F70)</f>
        <v>8882641</v>
      </c>
      <c r="G74" s="122">
        <f>SUM(G8,G14,G17,G20,G27,G34,G36,G38,G56,G61,G64,G66,G70)</f>
        <v>9500</v>
      </c>
    </row>
    <row r="75" spans="2:5" ht="12.75">
      <c r="B75" s="2"/>
      <c r="D75" s="2"/>
      <c r="E75" s="2"/>
    </row>
    <row r="76" spans="1:5" ht="12.75">
      <c r="A76" s="53"/>
      <c r="B76" s="2"/>
      <c r="D76" s="2"/>
      <c r="E76" s="2"/>
    </row>
    <row r="77" spans="2:5" ht="12.75">
      <c r="B77" s="9"/>
      <c r="D77" s="2"/>
      <c r="E77" s="2"/>
    </row>
    <row r="78" spans="2:5" ht="12.75">
      <c r="B78" s="2"/>
      <c r="D78" s="2"/>
      <c r="E78" s="2"/>
    </row>
    <row r="79" spans="2:5" ht="12.75">
      <c r="B79" s="2"/>
      <c r="D79" s="2"/>
      <c r="E79" s="2"/>
    </row>
    <row r="80" spans="2:5" ht="12.75">
      <c r="B80" s="2"/>
      <c r="D80" s="2"/>
      <c r="E80" s="2"/>
    </row>
    <row r="81" spans="2:5" ht="12.75">
      <c r="B81" s="2"/>
      <c r="D81" s="2"/>
      <c r="E81" s="2"/>
    </row>
    <row r="82" spans="2:5" ht="12.75">
      <c r="B82" s="2"/>
      <c r="D82" s="2"/>
      <c r="E82" s="2"/>
    </row>
    <row r="83" spans="2:5" ht="12.75">
      <c r="B83" s="2"/>
      <c r="D83" s="2"/>
      <c r="E83" s="2"/>
    </row>
    <row r="84" spans="2:5" ht="12.75">
      <c r="B84" s="2"/>
      <c r="D84" s="2"/>
      <c r="E84" s="2"/>
    </row>
    <row r="85" spans="2:5" ht="12.75">
      <c r="B85" s="2"/>
      <c r="D85" s="2"/>
      <c r="E85" s="2"/>
    </row>
    <row r="86" spans="2:5" ht="12.75">
      <c r="B86" s="2"/>
      <c r="D86" s="2"/>
      <c r="E86" s="2"/>
    </row>
    <row r="87" spans="2:5" ht="12.75">
      <c r="B87" s="2"/>
      <c r="D87" s="2"/>
      <c r="E87" s="2"/>
    </row>
    <row r="88" spans="2:5" ht="12.75">
      <c r="B88" s="2"/>
      <c r="D88" s="2"/>
      <c r="E88" s="2"/>
    </row>
    <row r="89" spans="2:5" ht="12.75">
      <c r="B89" s="2"/>
      <c r="D89" s="2"/>
      <c r="E89" s="2"/>
    </row>
    <row r="90" spans="2:5" ht="12.75">
      <c r="B90" s="2"/>
      <c r="D90" s="2"/>
      <c r="E90" s="2"/>
    </row>
    <row r="91" spans="2:5" ht="12.75">
      <c r="B91" s="2"/>
      <c r="D91" s="2"/>
      <c r="E91" s="2"/>
    </row>
    <row r="92" spans="2:5" ht="12.75">
      <c r="B92" s="2"/>
      <c r="D92" s="2"/>
      <c r="E92" s="2"/>
    </row>
    <row r="93" spans="2:5" ht="12.75">
      <c r="B93" s="2"/>
      <c r="D93" s="2"/>
      <c r="E93" s="2"/>
    </row>
    <row r="94" spans="2:5" ht="12.75">
      <c r="B94" s="2"/>
      <c r="D94" s="2"/>
      <c r="E94" s="2"/>
    </row>
    <row r="95" spans="2:5" ht="12.75">
      <c r="B95" s="2"/>
      <c r="D95" s="2"/>
      <c r="E95" s="2"/>
    </row>
    <row r="96" spans="2:5" ht="12.75">
      <c r="B96" s="2"/>
      <c r="D96" s="2"/>
      <c r="E96" s="2"/>
    </row>
    <row r="97" spans="2:5" ht="12.75">
      <c r="B97" s="2"/>
      <c r="D97" s="2"/>
      <c r="E97" s="2"/>
    </row>
    <row r="98" spans="2:5" ht="12.75">
      <c r="B98" s="2"/>
      <c r="D98" s="2"/>
      <c r="E98" s="2"/>
    </row>
    <row r="99" spans="2:5" ht="12.75">
      <c r="B99" s="2"/>
      <c r="D99" s="2"/>
      <c r="E99" s="2"/>
    </row>
    <row r="100" spans="2:5" ht="12.75">
      <c r="B100" s="2"/>
      <c r="D100" s="2"/>
      <c r="E100" s="2"/>
    </row>
    <row r="101" spans="2:5" ht="12.75">
      <c r="B101" s="2"/>
      <c r="D101" s="2"/>
      <c r="E101" s="2"/>
    </row>
    <row r="102" spans="2:5" ht="12.75">
      <c r="B102" s="2"/>
      <c r="D102" s="2"/>
      <c r="E102" s="2"/>
    </row>
    <row r="103" spans="2:5" ht="12.75">
      <c r="B103" s="2"/>
      <c r="D103" s="2"/>
      <c r="E103" s="2"/>
    </row>
    <row r="104" spans="2:5" ht="12.75">
      <c r="B104" s="2"/>
      <c r="D104" s="2"/>
      <c r="E104" s="2"/>
    </row>
    <row r="105" spans="2:5" ht="12.75">
      <c r="B105" s="2"/>
      <c r="D105" s="2"/>
      <c r="E105" s="2"/>
    </row>
    <row r="106" spans="2:5" ht="12.75">
      <c r="B106" s="2"/>
      <c r="D106" s="2"/>
      <c r="E106" s="2"/>
    </row>
    <row r="107" spans="1:7" ht="12.75">
      <c r="A107" s="279"/>
      <c r="B107" s="7"/>
      <c r="C107" s="280"/>
      <c r="D107" s="7"/>
      <c r="E107" s="7"/>
      <c r="F107" s="91"/>
      <c r="G107" s="91"/>
    </row>
    <row r="108" spans="1:7" ht="12.75">
      <c r="A108" s="279"/>
      <c r="B108" s="7"/>
      <c r="C108" s="280"/>
      <c r="D108" s="7"/>
      <c r="E108" s="7"/>
      <c r="F108" s="91"/>
      <c r="G108" s="91"/>
    </row>
    <row r="109" spans="1:7" ht="12.75">
      <c r="A109" s="279"/>
      <c r="B109" s="91"/>
      <c r="C109" s="280"/>
      <c r="D109" s="91"/>
      <c r="E109" s="91"/>
      <c r="F109" s="91"/>
      <c r="G109" s="91"/>
    </row>
    <row r="110" spans="1:7" ht="12.75">
      <c r="A110" s="279"/>
      <c r="B110" s="91"/>
      <c r="C110" s="280"/>
      <c r="D110" s="91"/>
      <c r="E110" s="91"/>
      <c r="F110" s="91"/>
      <c r="G110" s="91"/>
    </row>
    <row r="111" spans="1:7" ht="12.75">
      <c r="A111" s="279"/>
      <c r="B111" s="91"/>
      <c r="C111" s="280"/>
      <c r="D111" s="91"/>
      <c r="E111" s="91"/>
      <c r="F111" s="91"/>
      <c r="G111" s="91"/>
    </row>
    <row r="112" spans="1:7" ht="12.75">
      <c r="A112" s="279"/>
      <c r="B112" s="91"/>
      <c r="C112" s="280"/>
      <c r="D112" s="91"/>
      <c r="E112" s="91"/>
      <c r="F112" s="91"/>
      <c r="G112" s="91"/>
    </row>
    <row r="113" spans="1:7" ht="12.75">
      <c r="A113" s="279"/>
      <c r="B113" s="91"/>
      <c r="C113" s="280"/>
      <c r="D113" s="91"/>
      <c r="E113" s="91"/>
      <c r="F113" s="91"/>
      <c r="G113" s="91"/>
    </row>
    <row r="114" spans="1:7" ht="12.75">
      <c r="A114" s="279"/>
      <c r="B114" s="91"/>
      <c r="C114" s="280"/>
      <c r="D114" s="91"/>
      <c r="E114" s="91"/>
      <c r="F114" s="91"/>
      <c r="G114" s="91"/>
    </row>
    <row r="115" spans="1:7" ht="12.75">
      <c r="A115" s="279"/>
      <c r="B115" s="91"/>
      <c r="C115" s="280"/>
      <c r="D115" s="91"/>
      <c r="E115" s="91"/>
      <c r="F115" s="91"/>
      <c r="G115" s="91"/>
    </row>
    <row r="116" spans="1:7" ht="12.75">
      <c r="A116" s="279"/>
      <c r="B116" s="91"/>
      <c r="C116" s="280"/>
      <c r="D116" s="91"/>
      <c r="E116" s="91"/>
      <c r="F116" s="91"/>
      <c r="G116" s="91"/>
    </row>
    <row r="117" spans="1:7" ht="12.75">
      <c r="A117" s="279"/>
      <c r="B117" s="91"/>
      <c r="C117" s="280"/>
      <c r="D117" s="91"/>
      <c r="E117" s="91"/>
      <c r="F117" s="91"/>
      <c r="G117" s="91"/>
    </row>
    <row r="118" spans="1:7" ht="12.75">
      <c r="A118" s="279"/>
      <c r="B118" s="91"/>
      <c r="C118" s="280"/>
      <c r="D118" s="91"/>
      <c r="E118" s="91"/>
      <c r="F118" s="91"/>
      <c r="G118" s="91"/>
    </row>
    <row r="119" spans="1:7" ht="12.75">
      <c r="A119" s="279"/>
      <c r="B119" s="91"/>
      <c r="C119" s="280"/>
      <c r="D119" s="91"/>
      <c r="E119" s="91"/>
      <c r="F119" s="91"/>
      <c r="G119" s="91"/>
    </row>
    <row r="120" spans="1:7" ht="12.75">
      <c r="A120" s="279"/>
      <c r="B120" s="91"/>
      <c r="C120" s="280"/>
      <c r="D120" s="91"/>
      <c r="E120" s="91"/>
      <c r="F120" s="91"/>
      <c r="G120" s="91"/>
    </row>
    <row r="121" spans="1:7" ht="12.75">
      <c r="A121" s="279"/>
      <c r="B121" s="91"/>
      <c r="C121" s="280"/>
      <c r="D121" s="91"/>
      <c r="E121" s="91"/>
      <c r="F121" s="91"/>
      <c r="G121" s="91"/>
    </row>
    <row r="122" spans="1:7" ht="12.75">
      <c r="A122" s="279"/>
      <c r="B122" s="91"/>
      <c r="C122" s="280"/>
      <c r="D122" s="91"/>
      <c r="E122" s="91"/>
      <c r="F122" s="91"/>
      <c r="G122" s="91"/>
    </row>
    <row r="123" spans="1:7" ht="12.75">
      <c r="A123" s="279"/>
      <c r="B123" s="91"/>
      <c r="C123" s="280"/>
      <c r="D123" s="91"/>
      <c r="E123" s="91"/>
      <c r="F123" s="91"/>
      <c r="G123" s="91"/>
    </row>
    <row r="124" spans="1:7" ht="12.75">
      <c r="A124" s="279"/>
      <c r="B124" s="91"/>
      <c r="C124" s="280"/>
      <c r="D124" s="91"/>
      <c r="E124" s="91"/>
      <c r="F124" s="91"/>
      <c r="G124" s="91"/>
    </row>
    <row r="125" spans="1:7" ht="12.75">
      <c r="A125" s="279"/>
      <c r="B125" s="91"/>
      <c r="C125" s="280"/>
      <c r="D125" s="91"/>
      <c r="E125" s="91"/>
      <c r="F125" s="91"/>
      <c r="G125" s="91"/>
    </row>
    <row r="126" spans="1:7" ht="12.75">
      <c r="A126" s="279"/>
      <c r="B126" s="91"/>
      <c r="C126" s="280"/>
      <c r="D126" s="91"/>
      <c r="E126" s="91"/>
      <c r="F126" s="91"/>
      <c r="G126" s="91"/>
    </row>
    <row r="127" spans="1:7" ht="12.75">
      <c r="A127" s="279"/>
      <c r="B127" s="91"/>
      <c r="C127" s="280"/>
      <c r="D127" s="91"/>
      <c r="E127" s="91"/>
      <c r="F127" s="91"/>
      <c r="G127" s="91"/>
    </row>
    <row r="128" spans="1:7" ht="12.75">
      <c r="A128" s="279"/>
      <c r="B128" s="91"/>
      <c r="C128" s="280"/>
      <c r="D128" s="91"/>
      <c r="E128" s="91"/>
      <c r="F128" s="91"/>
      <c r="G128" s="91"/>
    </row>
    <row r="129" spans="1:7" ht="12.75">
      <c r="A129" s="279"/>
      <c r="B129" s="91"/>
      <c r="C129" s="280"/>
      <c r="D129" s="91"/>
      <c r="E129" s="91"/>
      <c r="F129" s="91"/>
      <c r="G129" s="91"/>
    </row>
    <row r="130" spans="1:7" ht="12.75">
      <c r="A130" s="279"/>
      <c r="B130" s="91"/>
      <c r="C130" s="280"/>
      <c r="D130" s="91"/>
      <c r="E130" s="91"/>
      <c r="F130" s="91"/>
      <c r="G130" s="91"/>
    </row>
    <row r="131" spans="1:7" ht="12.75">
      <c r="A131" s="279"/>
      <c r="B131" s="91"/>
      <c r="C131" s="280"/>
      <c r="D131" s="91"/>
      <c r="E131" s="91"/>
      <c r="F131" s="91"/>
      <c r="G131" s="91"/>
    </row>
    <row r="132" spans="1:7" ht="12.75">
      <c r="A132" s="279"/>
      <c r="B132" s="91"/>
      <c r="C132" s="280"/>
      <c r="D132" s="91"/>
      <c r="E132" s="91"/>
      <c r="F132" s="91"/>
      <c r="G132" s="91"/>
    </row>
    <row r="133" spans="1:7" ht="12.75">
      <c r="A133" s="279"/>
      <c r="B133" s="91"/>
      <c r="C133" s="280"/>
      <c r="D133" s="91"/>
      <c r="E133" s="91"/>
      <c r="F133" s="91"/>
      <c r="G133" s="91"/>
    </row>
    <row r="134" spans="1:7" ht="12.75">
      <c r="A134" s="279"/>
      <c r="B134" s="91"/>
      <c r="C134" s="280"/>
      <c r="D134" s="91"/>
      <c r="E134" s="91"/>
      <c r="F134" s="91"/>
      <c r="G134" s="91"/>
    </row>
    <row r="135" spans="1:7" ht="12.75" hidden="1">
      <c r="A135" s="279"/>
      <c r="B135" s="91"/>
      <c r="C135" s="280"/>
      <c r="D135" s="91"/>
      <c r="E135" s="91"/>
      <c r="F135" s="91"/>
      <c r="G135" s="91"/>
    </row>
    <row r="136" spans="1:7" ht="12.75" hidden="1">
      <c r="A136" s="279"/>
      <c r="B136" s="91"/>
      <c r="C136" s="280"/>
      <c r="D136" s="91"/>
      <c r="E136" s="91"/>
      <c r="F136" s="91"/>
      <c r="G136" s="91"/>
    </row>
    <row r="137" spans="1:7" ht="12.75" hidden="1">
      <c r="A137" s="279"/>
      <c r="B137" s="91"/>
      <c r="C137" s="280"/>
      <c r="D137" s="91"/>
      <c r="E137" s="91"/>
      <c r="F137" s="91"/>
      <c r="G137" s="91"/>
    </row>
    <row r="138" spans="1:7" ht="12.75" hidden="1">
      <c r="A138" s="279"/>
      <c r="B138" s="91"/>
      <c r="C138" s="280"/>
      <c r="D138" s="91"/>
      <c r="E138" s="91"/>
      <c r="F138" s="91"/>
      <c r="G138" s="91"/>
    </row>
    <row r="139" spans="1:7" ht="12.75" hidden="1">
      <c r="A139" s="279"/>
      <c r="B139" s="91"/>
      <c r="C139" s="280"/>
      <c r="D139" s="91"/>
      <c r="E139" s="91"/>
      <c r="F139" s="91"/>
      <c r="G139" s="91"/>
    </row>
    <row r="140" spans="1:7" ht="12.75" hidden="1">
      <c r="A140" s="279"/>
      <c r="B140" s="91"/>
      <c r="C140" s="280"/>
      <c r="D140" s="91"/>
      <c r="E140" s="91"/>
      <c r="F140" s="91"/>
      <c r="G140" s="91"/>
    </row>
    <row r="141" spans="1:7" ht="12.75" hidden="1">
      <c r="A141" s="279"/>
      <c r="B141" s="91"/>
      <c r="C141" s="280"/>
      <c r="D141" s="91"/>
      <c r="E141" s="91"/>
      <c r="F141" s="91"/>
      <c r="G141" s="91"/>
    </row>
    <row r="142" spans="1:7" ht="12.75" hidden="1">
      <c r="A142" s="279"/>
      <c r="B142" s="91"/>
      <c r="C142" s="280"/>
      <c r="D142" s="91"/>
      <c r="E142" s="91"/>
      <c r="F142" s="91"/>
      <c r="G142" s="91"/>
    </row>
    <row r="143" spans="1:7" ht="12.75" hidden="1">
      <c r="A143" s="279"/>
      <c r="B143" s="91"/>
      <c r="C143" s="280"/>
      <c r="D143" s="91"/>
      <c r="E143" s="91"/>
      <c r="F143" s="91"/>
      <c r="G143" s="91"/>
    </row>
    <row r="144" spans="1:7" ht="12.75" hidden="1">
      <c r="A144" s="279"/>
      <c r="B144" s="91"/>
      <c r="C144" s="280"/>
      <c r="D144" s="91"/>
      <c r="E144" s="91"/>
      <c r="F144" s="91"/>
      <c r="G144" s="91"/>
    </row>
    <row r="145" spans="1:7" ht="12.75" hidden="1">
      <c r="A145" s="279"/>
      <c r="B145" s="91"/>
      <c r="C145" s="280"/>
      <c r="D145" s="91"/>
      <c r="E145" s="91"/>
      <c r="F145" s="91"/>
      <c r="G145" s="91"/>
    </row>
    <row r="146" spans="1:7" ht="12.75" hidden="1">
      <c r="A146" s="279"/>
      <c r="B146" s="91"/>
      <c r="C146" s="280"/>
      <c r="D146" s="91"/>
      <c r="E146" s="91"/>
      <c r="F146" s="91"/>
      <c r="G146" s="91"/>
    </row>
    <row r="147" spans="1:7" ht="12.75" hidden="1">
      <c r="A147" s="279"/>
      <c r="B147" s="91"/>
      <c r="C147" s="280"/>
      <c r="D147" s="91"/>
      <c r="E147" s="91"/>
      <c r="F147" s="91"/>
      <c r="G147" s="91"/>
    </row>
    <row r="148" spans="1:7" ht="12.75" hidden="1">
      <c r="A148" s="279"/>
      <c r="B148" s="91"/>
      <c r="C148" s="280"/>
      <c r="D148" s="91"/>
      <c r="E148" s="91"/>
      <c r="F148" s="91"/>
      <c r="G148" s="91"/>
    </row>
    <row r="149" spans="1:7" ht="12.75" hidden="1">
      <c r="A149" s="279"/>
      <c r="B149" s="91"/>
      <c r="C149" s="280"/>
      <c r="D149" s="91"/>
      <c r="E149" s="91"/>
      <c r="F149" s="91"/>
      <c r="G149" s="91"/>
    </row>
    <row r="150" spans="1:7" ht="12.75" hidden="1">
      <c r="A150" s="279"/>
      <c r="B150" s="91"/>
      <c r="C150" s="280"/>
      <c r="D150" s="91"/>
      <c r="E150" s="91"/>
      <c r="F150" s="91"/>
      <c r="G150" s="91"/>
    </row>
    <row r="151" spans="1:7" ht="12.75" hidden="1">
      <c r="A151" s="279"/>
      <c r="B151" s="91"/>
      <c r="C151" s="280"/>
      <c r="D151" s="91"/>
      <c r="E151" s="91"/>
      <c r="F151" s="91"/>
      <c r="G151" s="91"/>
    </row>
    <row r="152" spans="1:7" ht="12.75" hidden="1">
      <c r="A152" s="279"/>
      <c r="B152" s="91"/>
      <c r="C152" s="280"/>
      <c r="D152" s="91"/>
      <c r="E152" s="91"/>
      <c r="F152" s="91"/>
      <c r="G152" s="91"/>
    </row>
    <row r="153" spans="1:7" ht="12.75" hidden="1">
      <c r="A153" s="279"/>
      <c r="B153" s="91"/>
      <c r="C153" s="280"/>
      <c r="D153" s="91"/>
      <c r="E153" s="91"/>
      <c r="F153" s="91"/>
      <c r="G153" s="91"/>
    </row>
    <row r="154" spans="1:7" ht="12.75" hidden="1">
      <c r="A154" s="279"/>
      <c r="B154" s="91"/>
      <c r="C154" s="280"/>
      <c r="D154" s="91"/>
      <c r="E154" s="91"/>
      <c r="F154" s="91"/>
      <c r="G154" s="91"/>
    </row>
    <row r="155" spans="1:7" ht="12.75" hidden="1">
      <c r="A155" s="279"/>
      <c r="B155" s="91"/>
      <c r="C155" s="280"/>
      <c r="D155" s="91"/>
      <c r="E155" s="91"/>
      <c r="F155" s="91"/>
      <c r="G155" s="91"/>
    </row>
    <row r="156" spans="1:7" ht="12.75" hidden="1">
      <c r="A156" s="279"/>
      <c r="B156" s="91"/>
      <c r="C156" s="280"/>
      <c r="D156" s="91"/>
      <c r="E156" s="91"/>
      <c r="F156" s="91"/>
      <c r="G156" s="91"/>
    </row>
    <row r="157" spans="1:7" ht="12.75" hidden="1">
      <c r="A157" s="279"/>
      <c r="B157" s="91"/>
      <c r="C157" s="280"/>
      <c r="D157" s="91"/>
      <c r="E157" s="91"/>
      <c r="F157" s="91"/>
      <c r="G157" s="91"/>
    </row>
    <row r="158" spans="1:7" ht="12.75" hidden="1">
      <c r="A158" s="279"/>
      <c r="B158" s="91"/>
      <c r="C158" s="280"/>
      <c r="D158" s="91"/>
      <c r="E158" s="91"/>
      <c r="F158" s="91"/>
      <c r="G158" s="91"/>
    </row>
    <row r="159" spans="1:7" ht="12.75" hidden="1">
      <c r="A159" s="279"/>
      <c r="B159" s="91"/>
      <c r="C159" s="280"/>
      <c r="D159" s="91"/>
      <c r="E159" s="91"/>
      <c r="F159" s="91"/>
      <c r="G159" s="91"/>
    </row>
    <row r="160" spans="1:7" ht="12.75" hidden="1">
      <c r="A160" s="279"/>
      <c r="B160" s="91"/>
      <c r="C160" s="280"/>
      <c r="D160" s="91"/>
      <c r="E160" s="91"/>
      <c r="F160" s="91"/>
      <c r="G160" s="91"/>
    </row>
    <row r="161" spans="1:7" ht="12.75" hidden="1">
      <c r="A161" s="279"/>
      <c r="B161" s="91"/>
      <c r="C161" s="280"/>
      <c r="D161" s="91"/>
      <c r="E161" s="91"/>
      <c r="F161" s="91"/>
      <c r="G161" s="91"/>
    </row>
    <row r="162" spans="1:7" ht="12.75" hidden="1">
      <c r="A162" s="279"/>
      <c r="B162" s="91"/>
      <c r="C162" s="280"/>
      <c r="D162" s="91"/>
      <c r="E162" s="91"/>
      <c r="F162" s="91"/>
      <c r="G162" s="91"/>
    </row>
    <row r="163" spans="1:7" ht="12.75" hidden="1">
      <c r="A163" s="279"/>
      <c r="B163" s="91"/>
      <c r="C163" s="280"/>
      <c r="D163" s="91"/>
      <c r="E163" s="91"/>
      <c r="F163" s="91"/>
      <c r="G163" s="91"/>
    </row>
    <row r="164" spans="1:7" ht="12.75" hidden="1">
      <c r="A164" s="279"/>
      <c r="B164" s="91"/>
      <c r="C164" s="280"/>
      <c r="D164" s="91"/>
      <c r="E164" s="91"/>
      <c r="F164" s="91"/>
      <c r="G164" s="91"/>
    </row>
    <row r="165" spans="1:7" ht="12.75">
      <c r="A165" s="279"/>
      <c r="B165" s="91"/>
      <c r="C165" s="280"/>
      <c r="D165" s="91"/>
      <c r="E165" s="91"/>
      <c r="F165" s="91"/>
      <c r="G165" s="91"/>
    </row>
    <row r="166" spans="1:7" ht="12.75">
      <c r="A166" s="279"/>
      <c r="B166" s="91"/>
      <c r="C166" s="280"/>
      <c r="D166" s="91"/>
      <c r="E166" s="91"/>
      <c r="F166" s="91"/>
      <c r="G166" s="91"/>
    </row>
    <row r="167" spans="1:7" ht="12.75">
      <c r="A167" s="279"/>
      <c r="B167" s="91"/>
      <c r="C167" s="280"/>
      <c r="D167" s="91"/>
      <c r="E167" s="91"/>
      <c r="F167" s="91"/>
      <c r="G167" s="91"/>
    </row>
    <row r="168" spans="1:7" ht="12.75">
      <c r="A168" s="279"/>
      <c r="B168" s="91"/>
      <c r="C168" s="280"/>
      <c r="D168" s="91"/>
      <c r="E168" s="91"/>
      <c r="F168" s="91"/>
      <c r="G168" s="91"/>
    </row>
    <row r="169" spans="1:7" ht="12.75">
      <c r="A169" s="279"/>
      <c r="B169" s="91"/>
      <c r="C169" s="280"/>
      <c r="D169" s="91"/>
      <c r="E169" s="91"/>
      <c r="F169" s="91"/>
      <c r="G169" s="91"/>
    </row>
    <row r="170" spans="1:7" ht="12.75">
      <c r="A170" s="279"/>
      <c r="B170" s="91"/>
      <c r="C170" s="280"/>
      <c r="D170" s="91"/>
      <c r="E170" s="91"/>
      <c r="F170" s="91"/>
      <c r="G170" s="91"/>
    </row>
    <row r="171" spans="1:7" ht="12.75">
      <c r="A171" s="279"/>
      <c r="B171" s="91"/>
      <c r="C171" s="280"/>
      <c r="D171" s="91"/>
      <c r="E171" s="91"/>
      <c r="F171" s="91"/>
      <c r="G171" s="91"/>
    </row>
    <row r="172" spans="1:7" ht="12.75">
      <c r="A172" s="279"/>
      <c r="B172" s="91"/>
      <c r="C172" s="280"/>
      <c r="D172" s="91"/>
      <c r="E172" s="91"/>
      <c r="F172" s="91"/>
      <c r="G172" s="91"/>
    </row>
    <row r="173" spans="1:7" ht="12.75">
      <c r="A173" s="279"/>
      <c r="B173" s="91"/>
      <c r="C173" s="280"/>
      <c r="D173" s="91"/>
      <c r="E173" s="91"/>
      <c r="F173" s="91"/>
      <c r="G173" s="91"/>
    </row>
    <row r="174" spans="1:7" ht="12.75">
      <c r="A174" s="279"/>
      <c r="B174" s="91"/>
      <c r="C174" s="280"/>
      <c r="D174" s="91"/>
      <c r="E174" s="91"/>
      <c r="F174" s="91"/>
      <c r="G174" s="91"/>
    </row>
    <row r="175" spans="1:7" ht="12.75">
      <c r="A175" s="279"/>
      <c r="B175" s="91"/>
      <c r="C175" s="280"/>
      <c r="D175" s="91"/>
      <c r="E175" s="91"/>
      <c r="F175" s="91"/>
      <c r="G175" s="91"/>
    </row>
    <row r="176" spans="1:7" ht="12.75">
      <c r="A176" s="279"/>
      <c r="B176" s="91"/>
      <c r="C176" s="280"/>
      <c r="D176" s="91"/>
      <c r="E176" s="91"/>
      <c r="F176" s="91"/>
      <c r="G176" s="91"/>
    </row>
    <row r="177" spans="1:7" ht="12.75">
      <c r="A177" s="279"/>
      <c r="B177" s="91"/>
      <c r="C177" s="280"/>
      <c r="D177" s="91"/>
      <c r="E177" s="91"/>
      <c r="F177" s="91"/>
      <c r="G177" s="91"/>
    </row>
    <row r="178" spans="1:7" ht="12.75">
      <c r="A178" s="279"/>
      <c r="B178" s="91"/>
      <c r="C178" s="280"/>
      <c r="D178" s="91"/>
      <c r="E178" s="91"/>
      <c r="F178" s="91"/>
      <c r="G178" s="91"/>
    </row>
    <row r="179" spans="1:7" ht="12.75">
      <c r="A179" s="279"/>
      <c r="B179" s="91"/>
      <c r="C179" s="280"/>
      <c r="D179" s="91"/>
      <c r="E179" s="91"/>
      <c r="F179" s="91"/>
      <c r="G179" s="91"/>
    </row>
    <row r="180" spans="1:7" ht="12.75">
      <c r="A180" s="279"/>
      <c r="B180" s="91"/>
      <c r="C180" s="280"/>
      <c r="D180" s="91"/>
      <c r="E180" s="91"/>
      <c r="F180" s="91"/>
      <c r="G180" s="91"/>
    </row>
    <row r="181" spans="1:7" ht="12.75">
      <c r="A181" s="279"/>
      <c r="B181" s="91"/>
      <c r="C181" s="280"/>
      <c r="D181" s="91"/>
      <c r="E181" s="91"/>
      <c r="F181" s="91"/>
      <c r="G181" s="91"/>
    </row>
    <row r="182" spans="1:7" ht="12.75">
      <c r="A182" s="279"/>
      <c r="B182" s="91"/>
      <c r="C182" s="280"/>
      <c r="D182" s="91"/>
      <c r="E182" s="91"/>
      <c r="F182" s="91"/>
      <c r="G182" s="91"/>
    </row>
    <row r="183" spans="1:7" ht="12.75">
      <c r="A183" s="279"/>
      <c r="B183" s="91"/>
      <c r="C183" s="280"/>
      <c r="D183" s="91"/>
      <c r="E183" s="91"/>
      <c r="F183" s="91"/>
      <c r="G183" s="91"/>
    </row>
    <row r="184" spans="1:7" ht="12.75">
      <c r="A184" s="279"/>
      <c r="B184" s="91"/>
      <c r="C184" s="280"/>
      <c r="D184" s="91"/>
      <c r="E184" s="91"/>
      <c r="F184" s="91"/>
      <c r="G184" s="91"/>
    </row>
    <row r="185" spans="1:7" ht="12.75">
      <c r="A185" s="279"/>
      <c r="B185" s="91"/>
      <c r="C185" s="280"/>
      <c r="D185" s="91"/>
      <c r="E185" s="91"/>
      <c r="F185" s="91"/>
      <c r="G185" s="91"/>
    </row>
    <row r="186" spans="1:7" ht="12.75">
      <c r="A186" s="279"/>
      <c r="B186" s="91"/>
      <c r="C186" s="280"/>
      <c r="D186" s="91"/>
      <c r="E186" s="91"/>
      <c r="F186" s="91"/>
      <c r="G186" s="91"/>
    </row>
    <row r="187" spans="1:7" ht="12.75">
      <c r="A187" s="279"/>
      <c r="B187" s="91"/>
      <c r="C187" s="280"/>
      <c r="D187" s="91"/>
      <c r="E187" s="91"/>
      <c r="F187" s="91"/>
      <c r="G187" s="91"/>
    </row>
    <row r="188" spans="1:7" ht="12.75">
      <c r="A188" s="279"/>
      <c r="B188" s="91"/>
      <c r="C188" s="280"/>
      <c r="D188" s="91"/>
      <c r="E188" s="91"/>
      <c r="F188" s="91"/>
      <c r="G188" s="91"/>
    </row>
    <row r="189" spans="1:7" ht="12.75">
      <c r="A189" s="279"/>
      <c r="B189" s="91"/>
      <c r="C189" s="280"/>
      <c r="D189" s="91"/>
      <c r="E189" s="91"/>
      <c r="F189" s="91"/>
      <c r="G189" s="91"/>
    </row>
    <row r="190" spans="1:7" ht="12.75">
      <c r="A190" s="279"/>
      <c r="B190" s="91"/>
      <c r="C190" s="280"/>
      <c r="D190" s="91"/>
      <c r="E190" s="91"/>
      <c r="F190" s="91"/>
      <c r="G190" s="91"/>
    </row>
    <row r="191" spans="1:7" ht="12.75">
      <c r="A191" s="279"/>
      <c r="B191" s="91"/>
      <c r="C191" s="280"/>
      <c r="D191" s="91"/>
      <c r="E191" s="91"/>
      <c r="F191" s="91"/>
      <c r="G191" s="91"/>
    </row>
    <row r="192" spans="1:7" ht="12.75">
      <c r="A192" s="279"/>
      <c r="B192" s="91"/>
      <c r="C192" s="280"/>
      <c r="D192" s="91"/>
      <c r="E192" s="91"/>
      <c r="F192" s="91"/>
      <c r="G192" s="91"/>
    </row>
    <row r="193" spans="1:7" ht="12.75">
      <c r="A193" s="279"/>
      <c r="B193" s="91"/>
      <c r="C193" s="280"/>
      <c r="D193" s="91"/>
      <c r="E193" s="91"/>
      <c r="F193" s="91"/>
      <c r="G193" s="91"/>
    </row>
    <row r="194" spans="1:7" ht="12.75">
      <c r="A194" s="279"/>
      <c r="B194" s="91"/>
      <c r="C194" s="280"/>
      <c r="D194" s="91"/>
      <c r="E194" s="91"/>
      <c r="F194" s="91"/>
      <c r="G194" s="91"/>
    </row>
  </sheetData>
  <mergeCells count="9">
    <mergeCell ref="A1:G1"/>
    <mergeCell ref="C4:C6"/>
    <mergeCell ref="D4:D6"/>
    <mergeCell ref="A74:D74"/>
    <mergeCell ref="B5:B6"/>
    <mergeCell ref="E5:E6"/>
    <mergeCell ref="A4:A6"/>
    <mergeCell ref="E4:G4"/>
    <mergeCell ref="F5:G5"/>
  </mergeCells>
  <printOptions horizontalCentered="1"/>
  <pageMargins left="0.57" right="0.54" top="1.21" bottom="0.5905511811023623" header="0.5118110236220472" footer="0.5118110236220472"/>
  <pageSetup horizontalDpi="300" verticalDpi="300" orientation="portrait" paperSize="9" scale="95" r:id="rId1"/>
  <headerFooter alignWithMargins="0">
    <oddHeader>&amp;C&amp;P&amp;R&amp;"Times New Roman,Normalny"Załącznik nr &amp;A
do uchwały Rady Gminy nr  
z dnia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00390625" style="0" hidden="1" customWidth="1"/>
    <col min="5" max="5" width="48.375" style="0" customWidth="1"/>
    <col min="6" max="6" width="19.625" style="0" customWidth="1"/>
  </cols>
  <sheetData>
    <row r="1" spans="1:6" ht="48.75" customHeight="1">
      <c r="A1" s="405" t="s">
        <v>257</v>
      </c>
      <c r="B1" s="405"/>
      <c r="C1" s="405"/>
      <c r="D1" s="405"/>
      <c r="E1" s="405"/>
      <c r="F1" s="405"/>
    </row>
    <row r="2" spans="5:6" ht="19.5" customHeight="1">
      <c r="E2" s="8"/>
      <c r="F2" s="8"/>
    </row>
    <row r="3" spans="5:6" ht="19.5" customHeight="1">
      <c r="E3" s="2"/>
      <c r="F3" s="12" t="s">
        <v>27</v>
      </c>
    </row>
    <row r="4" spans="1:6" ht="47.25" customHeight="1">
      <c r="A4" s="17" t="s">
        <v>35</v>
      </c>
      <c r="B4" s="17" t="s">
        <v>2</v>
      </c>
      <c r="C4" s="17" t="s">
        <v>3</v>
      </c>
      <c r="D4" s="17"/>
      <c r="E4" s="17" t="s">
        <v>28</v>
      </c>
      <c r="F4" s="17" t="s">
        <v>29</v>
      </c>
    </row>
    <row r="5" spans="1:6" s="156" customFormat="1" ht="15" customHeight="1">
      <c r="A5" s="125">
        <v>1</v>
      </c>
      <c r="B5" s="125">
        <v>2</v>
      </c>
      <c r="C5" s="125">
        <v>3</v>
      </c>
      <c r="D5" s="125"/>
      <c r="E5" s="125">
        <v>4</v>
      </c>
      <c r="F5" s="125">
        <v>5</v>
      </c>
    </row>
    <row r="6" spans="1:6" s="156" customFormat="1" ht="44.25" customHeight="1">
      <c r="A6" s="203">
        <v>1</v>
      </c>
      <c r="B6" s="282" t="s">
        <v>162</v>
      </c>
      <c r="C6" s="282" t="s">
        <v>287</v>
      </c>
      <c r="D6" s="203"/>
      <c r="E6" s="251" t="s">
        <v>293</v>
      </c>
      <c r="F6" s="204">
        <v>50000</v>
      </c>
    </row>
    <row r="7" spans="1:6" s="156" customFormat="1" ht="55.5" customHeight="1">
      <c r="A7" s="203" t="s">
        <v>11</v>
      </c>
      <c r="B7" s="203">
        <v>852</v>
      </c>
      <c r="C7" s="203">
        <v>85295</v>
      </c>
      <c r="D7" s="203"/>
      <c r="E7" s="251" t="s">
        <v>228</v>
      </c>
      <c r="F7" s="204">
        <v>1500</v>
      </c>
    </row>
    <row r="8" spans="1:6" s="161" customFormat="1" ht="55.5" customHeight="1">
      <c r="A8" s="160" t="s">
        <v>12</v>
      </c>
      <c r="B8" s="160">
        <v>926</v>
      </c>
      <c r="C8" s="160">
        <v>92605</v>
      </c>
      <c r="D8" s="160"/>
      <c r="E8" s="166" t="s">
        <v>206</v>
      </c>
      <c r="F8" s="135">
        <v>40100</v>
      </c>
    </row>
    <row r="9" spans="1:6" s="161" customFormat="1" ht="30" customHeight="1" hidden="1">
      <c r="A9" s="162"/>
      <c r="B9" s="162"/>
      <c r="C9" s="162"/>
      <c r="D9" s="162"/>
      <c r="E9" s="162"/>
      <c r="F9" s="164"/>
    </row>
    <row r="10" spans="1:6" s="161" customFormat="1" ht="30" customHeight="1" hidden="1">
      <c r="A10" s="162"/>
      <c r="B10" s="162"/>
      <c r="C10" s="162"/>
      <c r="D10" s="162"/>
      <c r="E10" s="162"/>
      <c r="F10" s="164"/>
    </row>
    <row r="11" spans="1:6" s="161" customFormat="1" ht="30" customHeight="1" hidden="1">
      <c r="A11" s="163"/>
      <c r="B11" s="163"/>
      <c r="C11" s="163"/>
      <c r="D11" s="163"/>
      <c r="E11" s="163"/>
      <c r="F11" s="165"/>
    </row>
    <row r="12" spans="1:6" s="161" customFormat="1" ht="39" customHeight="1">
      <c r="A12" s="406" t="s">
        <v>67</v>
      </c>
      <c r="B12" s="407"/>
      <c r="C12" s="407"/>
      <c r="D12" s="407"/>
      <c r="E12" s="408"/>
      <c r="F12" s="167">
        <f>SUM(F6:F8)</f>
        <v>91600</v>
      </c>
    </row>
    <row r="14" ht="12.75">
      <c r="A14" s="49"/>
    </row>
  </sheetData>
  <mergeCells count="2">
    <mergeCell ref="A1:F1"/>
    <mergeCell ref="A12:E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Rady Gminy nr   
z dnia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1">
      <selection activeCell="A37" sqref="A37:C37"/>
    </sheetView>
  </sheetViews>
  <sheetFormatPr defaultColWidth="9.00390625" defaultRowHeight="12.75"/>
  <cols>
    <col min="1" max="1" width="5.25390625" style="2" bestFit="1" customWidth="1"/>
    <col min="2" max="2" width="68.00390625" style="2" customWidth="1"/>
    <col min="3" max="3" width="16.75390625" style="2" customWidth="1"/>
    <col min="4" max="16384" width="9.125" style="2" customWidth="1"/>
  </cols>
  <sheetData>
    <row r="1" spans="1:10" ht="19.5" customHeight="1">
      <c r="A1" s="389" t="s">
        <v>24</v>
      </c>
      <c r="B1" s="389"/>
      <c r="C1" s="389"/>
      <c r="D1" s="8"/>
      <c r="E1" s="8"/>
      <c r="F1" s="8"/>
      <c r="G1" s="8"/>
      <c r="H1" s="8"/>
      <c r="I1" s="8"/>
      <c r="J1" s="8"/>
    </row>
    <row r="2" spans="1:7" ht="19.5" customHeight="1">
      <c r="A2" s="389" t="s">
        <v>255</v>
      </c>
      <c r="B2" s="389"/>
      <c r="C2" s="389"/>
      <c r="D2" s="8"/>
      <c r="E2" s="8"/>
      <c r="F2" s="8"/>
      <c r="G2" s="8"/>
    </row>
    <row r="3" ht="31.5" customHeight="1"/>
    <row r="4" ht="12.75">
      <c r="C4" s="12" t="s">
        <v>27</v>
      </c>
    </row>
    <row r="5" spans="1:10" ht="19.5" customHeight="1">
      <c r="A5" s="17" t="s">
        <v>35</v>
      </c>
      <c r="B5" s="17" t="s">
        <v>0</v>
      </c>
      <c r="C5" s="17" t="s">
        <v>256</v>
      </c>
      <c r="D5" s="10"/>
      <c r="E5" s="10"/>
      <c r="F5" s="10"/>
      <c r="G5" s="10"/>
      <c r="H5" s="10"/>
      <c r="I5" s="11"/>
      <c r="J5" s="11"/>
    </row>
    <row r="6" spans="1:10" ht="29.25" customHeight="1">
      <c r="A6" s="184" t="s">
        <v>10</v>
      </c>
      <c r="B6" s="185" t="s">
        <v>141</v>
      </c>
      <c r="C6" s="191">
        <v>0</v>
      </c>
      <c r="D6" s="10"/>
      <c r="E6" s="10"/>
      <c r="F6" s="10"/>
      <c r="G6" s="10"/>
      <c r="H6" s="10"/>
      <c r="I6" s="11"/>
      <c r="J6" s="11"/>
    </row>
    <row r="7" spans="1:10" ht="29.25" customHeight="1">
      <c r="A7" s="184" t="s">
        <v>14</v>
      </c>
      <c r="B7" s="185" t="s">
        <v>9</v>
      </c>
      <c r="C7" s="191">
        <v>1210000</v>
      </c>
      <c r="D7" s="10"/>
      <c r="E7" s="10"/>
      <c r="F7" s="10"/>
      <c r="G7" s="10"/>
      <c r="H7" s="10"/>
      <c r="I7" s="11"/>
      <c r="J7" s="11"/>
    </row>
    <row r="8" spans="1:10" ht="30.75" customHeight="1">
      <c r="A8" s="62" t="s">
        <v>11</v>
      </c>
      <c r="B8" s="186" t="s">
        <v>217</v>
      </c>
      <c r="C8" s="192">
        <v>1210000</v>
      </c>
      <c r="D8" s="10"/>
      <c r="E8" s="10"/>
      <c r="F8" s="10"/>
      <c r="G8" s="10"/>
      <c r="H8" s="10"/>
      <c r="I8" s="11"/>
      <c r="J8" s="11"/>
    </row>
    <row r="9" spans="1:10" ht="19.5" customHeight="1" hidden="1">
      <c r="A9" s="56"/>
      <c r="B9" s="187"/>
      <c r="C9" s="193"/>
      <c r="D9" s="10"/>
      <c r="E9" s="10"/>
      <c r="F9" s="10"/>
      <c r="G9" s="10"/>
      <c r="H9" s="10"/>
      <c r="I9" s="11"/>
      <c r="J9" s="11"/>
    </row>
    <row r="10" spans="1:10" ht="19.5" customHeight="1" hidden="1">
      <c r="A10" s="60"/>
      <c r="B10" s="188"/>
      <c r="C10" s="194"/>
      <c r="D10" s="10"/>
      <c r="E10" s="10"/>
      <c r="F10" s="10"/>
      <c r="G10" s="10"/>
      <c r="H10" s="10"/>
      <c r="I10" s="11"/>
      <c r="J10" s="11"/>
    </row>
    <row r="11" spans="1:10" ht="29.25" customHeight="1">
      <c r="A11" s="184" t="s">
        <v>15</v>
      </c>
      <c r="B11" s="185" t="s">
        <v>8</v>
      </c>
      <c r="C11" s="191">
        <f>SUM(C12,C24)</f>
        <v>1210000</v>
      </c>
      <c r="D11" s="10"/>
      <c r="E11" s="10"/>
      <c r="F11" s="10"/>
      <c r="G11" s="10"/>
      <c r="H11" s="10"/>
      <c r="I11" s="11"/>
      <c r="J11" s="11"/>
    </row>
    <row r="12" spans="1:10" ht="26.25" customHeight="1">
      <c r="A12" s="189" t="s">
        <v>11</v>
      </c>
      <c r="B12" s="190" t="s">
        <v>23</v>
      </c>
      <c r="C12" s="195">
        <f>SUM(C13:C23)</f>
        <v>10000</v>
      </c>
      <c r="D12" s="10"/>
      <c r="E12" s="10"/>
      <c r="F12" s="10"/>
      <c r="G12" s="10"/>
      <c r="H12" s="10"/>
      <c r="I12" s="11"/>
      <c r="J12" s="11"/>
    </row>
    <row r="13" spans="1:10" ht="23.25" customHeight="1">
      <c r="A13" s="409"/>
      <c r="B13" s="187" t="s">
        <v>249</v>
      </c>
      <c r="C13" s="193">
        <v>2500</v>
      </c>
      <c r="D13" s="10"/>
      <c r="E13" s="10"/>
      <c r="F13" s="10"/>
      <c r="G13" s="10"/>
      <c r="H13" s="10"/>
      <c r="I13" s="11"/>
      <c r="J13" s="11"/>
    </row>
    <row r="14" spans="1:10" ht="23.25" customHeight="1">
      <c r="A14" s="410"/>
      <c r="B14" s="187" t="s">
        <v>233</v>
      </c>
      <c r="C14" s="193">
        <v>5000</v>
      </c>
      <c r="D14" s="10"/>
      <c r="E14" s="10"/>
      <c r="F14" s="10"/>
      <c r="G14" s="10"/>
      <c r="H14" s="10"/>
      <c r="I14" s="11"/>
      <c r="J14" s="11"/>
    </row>
    <row r="15" spans="1:10" ht="23.25" customHeight="1">
      <c r="A15" s="410"/>
      <c r="B15" s="187" t="s">
        <v>246</v>
      </c>
      <c r="C15" s="193">
        <v>2500</v>
      </c>
      <c r="D15" s="10"/>
      <c r="E15" s="10"/>
      <c r="F15" s="10"/>
      <c r="G15" s="10"/>
      <c r="H15" s="10"/>
      <c r="I15" s="11"/>
      <c r="J15" s="11"/>
    </row>
    <row r="16" spans="1:10" ht="50.25" customHeight="1" hidden="1">
      <c r="A16" s="410"/>
      <c r="B16" s="66"/>
      <c r="C16" s="193"/>
      <c r="D16" s="10"/>
      <c r="E16" s="10"/>
      <c r="F16" s="10"/>
      <c r="G16" s="10"/>
      <c r="H16" s="10"/>
      <c r="I16" s="11"/>
      <c r="J16" s="11"/>
    </row>
    <row r="17" spans="1:10" ht="25.5" customHeight="1" hidden="1">
      <c r="A17" s="410"/>
      <c r="B17" s="187"/>
      <c r="C17" s="193"/>
      <c r="D17" s="10"/>
      <c r="E17" s="10"/>
      <c r="F17" s="10"/>
      <c r="G17" s="10"/>
      <c r="H17" s="10"/>
      <c r="I17" s="11"/>
      <c r="J17" s="11"/>
    </row>
    <row r="18" spans="1:10" ht="15" customHeight="1" hidden="1">
      <c r="A18" s="410"/>
      <c r="B18" s="187"/>
      <c r="C18" s="193"/>
      <c r="D18" s="10"/>
      <c r="E18" s="10"/>
      <c r="F18" s="10"/>
      <c r="G18" s="10"/>
      <c r="H18" s="10"/>
      <c r="I18" s="11"/>
      <c r="J18" s="11"/>
    </row>
    <row r="19" spans="1:10" ht="18" customHeight="1" hidden="1">
      <c r="A19" s="410"/>
      <c r="B19" s="187"/>
      <c r="C19" s="412"/>
      <c r="D19" s="10"/>
      <c r="E19" s="10"/>
      <c r="F19" s="10"/>
      <c r="G19" s="10"/>
      <c r="H19" s="10"/>
      <c r="I19" s="11"/>
      <c r="J19" s="11"/>
    </row>
    <row r="20" spans="1:10" ht="18.75" customHeight="1" hidden="1">
      <c r="A20" s="410"/>
      <c r="B20" s="187"/>
      <c r="C20" s="413"/>
      <c r="D20" s="10"/>
      <c r="E20" s="10"/>
      <c r="F20" s="10"/>
      <c r="G20" s="10"/>
      <c r="H20" s="10"/>
      <c r="I20" s="11"/>
      <c r="J20" s="11"/>
    </row>
    <row r="21" spans="1:10" ht="19.5" customHeight="1" hidden="1">
      <c r="A21" s="410"/>
      <c r="B21" s="187"/>
      <c r="C21" s="413"/>
      <c r="D21" s="10"/>
      <c r="E21" s="10"/>
      <c r="F21" s="10"/>
      <c r="G21" s="10"/>
      <c r="H21" s="10"/>
      <c r="I21" s="11"/>
      <c r="J21" s="11"/>
    </row>
    <row r="22" spans="1:10" ht="18.75" customHeight="1" hidden="1">
      <c r="A22" s="415"/>
      <c r="B22" s="187"/>
      <c r="C22" s="414"/>
      <c r="D22" s="10"/>
      <c r="E22" s="10"/>
      <c r="F22" s="10"/>
      <c r="G22" s="10"/>
      <c r="H22" s="10"/>
      <c r="I22" s="11"/>
      <c r="J22" s="11"/>
    </row>
    <row r="23" spans="1:10" ht="24.75" customHeight="1" hidden="1">
      <c r="A23" s="62"/>
      <c r="B23" s="187"/>
      <c r="C23" s="192"/>
      <c r="D23" s="10"/>
      <c r="E23" s="10"/>
      <c r="F23" s="10"/>
      <c r="G23" s="10"/>
      <c r="H23" s="10"/>
      <c r="I23" s="11"/>
      <c r="J23" s="11"/>
    </row>
    <row r="24" spans="1:10" ht="29.25" customHeight="1">
      <c r="A24" s="56" t="s">
        <v>12</v>
      </c>
      <c r="B24" s="187" t="s">
        <v>25</v>
      </c>
      <c r="C24" s="193">
        <f>SUM(C25:C34)</f>
        <v>1200000</v>
      </c>
      <c r="D24" s="10"/>
      <c r="E24" s="10"/>
      <c r="F24" s="10"/>
      <c r="G24" s="10"/>
      <c r="H24" s="10"/>
      <c r="I24" s="11"/>
      <c r="J24" s="11"/>
    </row>
    <row r="25" spans="1:10" ht="29.25" customHeight="1">
      <c r="A25" s="58"/>
      <c r="B25" s="66" t="s">
        <v>250</v>
      </c>
      <c r="C25" s="193">
        <v>1043900</v>
      </c>
      <c r="D25" s="10"/>
      <c r="E25" s="10"/>
      <c r="F25" s="10"/>
      <c r="G25" s="10"/>
      <c r="H25" s="10"/>
      <c r="I25" s="11"/>
      <c r="J25" s="11"/>
    </row>
    <row r="26" spans="1:10" ht="27" customHeight="1">
      <c r="A26" s="58"/>
      <c r="B26" s="76" t="s">
        <v>308</v>
      </c>
      <c r="C26" s="116">
        <v>156100</v>
      </c>
      <c r="D26" s="10"/>
      <c r="E26" s="10"/>
      <c r="F26" s="10"/>
      <c r="G26" s="10"/>
      <c r="H26" s="10"/>
      <c r="I26" s="11"/>
      <c r="J26" s="11"/>
    </row>
    <row r="27" spans="1:10" ht="48.75" customHeight="1" hidden="1">
      <c r="A27" s="58"/>
      <c r="B27" s="66"/>
      <c r="C27" s="193"/>
      <c r="D27" s="10"/>
      <c r="E27" s="10"/>
      <c r="F27" s="10"/>
      <c r="G27" s="10"/>
      <c r="H27" s="10"/>
      <c r="I27" s="11"/>
      <c r="J27" s="11"/>
    </row>
    <row r="28" spans="1:10" ht="35.25" customHeight="1" hidden="1">
      <c r="A28" s="409"/>
      <c r="B28" s="66"/>
      <c r="C28" s="193"/>
      <c r="D28" s="10"/>
      <c r="E28" s="10"/>
      <c r="F28" s="10"/>
      <c r="G28" s="10"/>
      <c r="H28" s="10"/>
      <c r="I28" s="11"/>
      <c r="J28" s="11"/>
    </row>
    <row r="29" spans="1:10" ht="46.5" customHeight="1" hidden="1">
      <c r="A29" s="410"/>
      <c r="B29" s="66"/>
      <c r="C29" s="196"/>
      <c r="D29" s="10"/>
      <c r="E29" s="10"/>
      <c r="F29" s="10"/>
      <c r="G29" s="10"/>
      <c r="H29" s="10"/>
      <c r="I29" s="11"/>
      <c r="J29" s="11"/>
    </row>
    <row r="30" spans="1:10" ht="49.5" customHeight="1" hidden="1">
      <c r="A30" s="411"/>
      <c r="B30" s="67"/>
      <c r="C30" s="194"/>
      <c r="D30" s="10"/>
      <c r="E30" s="10"/>
      <c r="F30" s="10"/>
      <c r="G30" s="10"/>
      <c r="H30" s="10"/>
      <c r="I30" s="11"/>
      <c r="J30" s="11"/>
    </row>
    <row r="31" spans="1:10" ht="19.5" customHeight="1" hidden="1">
      <c r="A31" s="214"/>
      <c r="B31" s="248"/>
      <c r="C31" s="249"/>
      <c r="D31" s="10"/>
      <c r="E31" s="10"/>
      <c r="F31" s="10"/>
      <c r="G31" s="10"/>
      <c r="H31" s="10"/>
      <c r="I31" s="11"/>
      <c r="J31" s="11"/>
    </row>
    <row r="32" spans="1:10" ht="19.5" customHeight="1" hidden="1">
      <c r="A32" s="60"/>
      <c r="B32" s="67"/>
      <c r="C32" s="194"/>
      <c r="D32" s="10"/>
      <c r="E32" s="10"/>
      <c r="F32" s="10"/>
      <c r="G32" s="10"/>
      <c r="H32" s="10"/>
      <c r="I32" s="11"/>
      <c r="J32" s="11"/>
    </row>
    <row r="33" spans="1:10" ht="18.75" customHeight="1" hidden="1">
      <c r="A33" s="86"/>
      <c r="C33" s="87"/>
      <c r="D33" s="10"/>
      <c r="E33" s="10"/>
      <c r="F33" s="10"/>
      <c r="G33" s="10"/>
      <c r="H33" s="10"/>
      <c r="I33" s="11"/>
      <c r="J33" s="11"/>
    </row>
    <row r="34" spans="1:10" ht="54.75" customHeight="1" hidden="1">
      <c r="A34" s="86"/>
      <c r="B34" s="319"/>
      <c r="C34" s="193"/>
      <c r="D34" s="10"/>
      <c r="E34" s="10"/>
      <c r="F34" s="10"/>
      <c r="G34" s="10"/>
      <c r="H34" s="10"/>
      <c r="I34" s="11"/>
      <c r="J34" s="11"/>
    </row>
    <row r="35" spans="1:10" s="7" customFormat="1" ht="30.75" customHeight="1">
      <c r="A35" s="247" t="s">
        <v>230</v>
      </c>
      <c r="B35" s="263" t="s">
        <v>231</v>
      </c>
      <c r="C35" s="264">
        <v>0</v>
      </c>
      <c r="D35" s="88"/>
      <c r="E35" s="88"/>
      <c r="F35" s="88"/>
      <c r="G35" s="88"/>
      <c r="H35" s="88"/>
      <c r="I35" s="89"/>
      <c r="J35" s="89"/>
    </row>
    <row r="36" spans="1:10" ht="15">
      <c r="A36" s="10"/>
      <c r="B36" s="10"/>
      <c r="C36" s="10"/>
      <c r="D36" s="10"/>
      <c r="E36" s="10"/>
      <c r="F36" s="10"/>
      <c r="G36" s="10"/>
      <c r="H36" s="10"/>
      <c r="I36" s="11"/>
      <c r="J36" s="11"/>
    </row>
    <row r="37" spans="1:10" ht="88.5" customHeight="1">
      <c r="A37" s="384" t="s">
        <v>309</v>
      </c>
      <c r="B37" s="384"/>
      <c r="C37" s="384"/>
      <c r="D37" s="10"/>
      <c r="E37" s="10"/>
      <c r="F37" s="10"/>
      <c r="G37" s="10"/>
      <c r="H37" s="10"/>
      <c r="I37" s="11"/>
      <c r="J37" s="11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1"/>
      <c r="J38" s="11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1"/>
      <c r="J39" s="11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1"/>
      <c r="J40" s="11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1"/>
      <c r="J41" s="11"/>
    </row>
    <row r="42" spans="1:10" ht="1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6">
    <mergeCell ref="A37:C37"/>
    <mergeCell ref="A28:A30"/>
    <mergeCell ref="A1:C1"/>
    <mergeCell ref="A2:C2"/>
    <mergeCell ref="C19:C22"/>
    <mergeCell ref="A13:A2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Rady Gminy nr  
z dnia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4">
      <selection activeCell="A13" sqref="A13:E13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405" t="s">
        <v>263</v>
      </c>
      <c r="B1" s="405"/>
      <c r="C1" s="405"/>
      <c r="D1" s="405"/>
      <c r="E1" s="405"/>
      <c r="F1" s="405"/>
    </row>
    <row r="2" spans="5:6" ht="19.5" customHeight="1">
      <c r="E2" s="8"/>
      <c r="F2" s="8"/>
    </row>
    <row r="3" spans="5:6" ht="19.5" customHeight="1">
      <c r="E3" s="2"/>
      <c r="F3" s="12" t="s">
        <v>27</v>
      </c>
    </row>
    <row r="4" spans="1:6" ht="47.25" customHeight="1">
      <c r="A4" s="17" t="s">
        <v>35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243</v>
      </c>
    </row>
    <row r="5" spans="1:6" s="156" customFormat="1" ht="15" customHeight="1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</row>
    <row r="6" spans="1:6" s="281" customFormat="1" ht="37.5" customHeight="1">
      <c r="A6" s="203" t="s">
        <v>11</v>
      </c>
      <c r="B6" s="203">
        <v>750</v>
      </c>
      <c r="C6" s="203">
        <v>75011</v>
      </c>
      <c r="D6" s="282" t="s">
        <v>304</v>
      </c>
      <c r="E6" s="283" t="s">
        <v>244</v>
      </c>
      <c r="F6" s="204">
        <v>10000</v>
      </c>
    </row>
    <row r="7" spans="1:6" s="156" customFormat="1" ht="36" customHeight="1">
      <c r="A7" s="203" t="s">
        <v>12</v>
      </c>
      <c r="B7" s="203">
        <v>750</v>
      </c>
      <c r="C7" s="203">
        <v>75011</v>
      </c>
      <c r="D7" s="282" t="s">
        <v>304</v>
      </c>
      <c r="E7" s="251" t="s">
        <v>245</v>
      </c>
      <c r="F7" s="204">
        <v>121</v>
      </c>
    </row>
    <row r="8" spans="1:6" s="161" customFormat="1" ht="55.5" customHeight="1" hidden="1">
      <c r="A8" s="160"/>
      <c r="B8" s="160"/>
      <c r="C8" s="160"/>
      <c r="D8" s="160"/>
      <c r="E8" s="166"/>
      <c r="F8" s="135"/>
    </row>
    <row r="9" spans="1:6" s="161" customFormat="1" ht="30" customHeight="1" hidden="1">
      <c r="A9" s="162"/>
      <c r="B9" s="162"/>
      <c r="C9" s="162"/>
      <c r="D9" s="162"/>
      <c r="E9" s="162"/>
      <c r="F9" s="164"/>
    </row>
    <row r="10" spans="1:6" s="161" customFormat="1" ht="30" customHeight="1" hidden="1">
      <c r="A10" s="162"/>
      <c r="B10" s="162"/>
      <c r="C10" s="162"/>
      <c r="D10" s="162"/>
      <c r="E10" s="162"/>
      <c r="F10" s="164"/>
    </row>
    <row r="11" spans="1:6" s="161" customFormat="1" ht="30" customHeight="1" hidden="1">
      <c r="A11" s="163"/>
      <c r="B11" s="163"/>
      <c r="C11" s="163"/>
      <c r="D11" s="163"/>
      <c r="E11" s="163"/>
      <c r="F11" s="165"/>
    </row>
    <row r="12" spans="1:6" s="161" customFormat="1" ht="34.5" customHeight="1">
      <c r="A12" s="284" t="s">
        <v>13</v>
      </c>
      <c r="B12" s="284">
        <v>852</v>
      </c>
      <c r="C12" s="284">
        <v>85212</v>
      </c>
      <c r="D12" s="282" t="s">
        <v>304</v>
      </c>
      <c r="E12" s="309" t="s">
        <v>269</v>
      </c>
      <c r="F12" s="285">
        <v>3600</v>
      </c>
    </row>
    <row r="13" spans="1:6" s="161" customFormat="1" ht="39" customHeight="1">
      <c r="A13" s="406" t="s">
        <v>67</v>
      </c>
      <c r="B13" s="407"/>
      <c r="C13" s="407"/>
      <c r="D13" s="407"/>
      <c r="E13" s="408"/>
      <c r="F13" s="167">
        <f>SUM(F6:F12)</f>
        <v>13721</v>
      </c>
    </row>
    <row r="15" ht="12.75">
      <c r="A15" s="49"/>
    </row>
  </sheetData>
  <mergeCells count="2">
    <mergeCell ref="A1:F1"/>
    <mergeCell ref="A13:E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Rady Gminy nr    
z dnia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28">
      <selection activeCell="A37" sqref="A37:I3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2.125" style="0" customWidth="1"/>
    <col min="5" max="5" width="11.25390625" style="0" customWidth="1"/>
    <col min="6" max="6" width="11.75390625" style="0" customWidth="1"/>
    <col min="7" max="9" width="10.125" style="0" customWidth="1"/>
  </cols>
  <sheetData>
    <row r="1" spans="1:9" ht="21.75" customHeight="1">
      <c r="A1" s="389" t="s">
        <v>303</v>
      </c>
      <c r="B1" s="389"/>
      <c r="C1" s="389"/>
      <c r="D1" s="389"/>
      <c r="E1" s="389"/>
      <c r="F1" s="389"/>
      <c r="G1" s="389"/>
      <c r="H1" s="389"/>
      <c r="I1" s="389"/>
    </row>
    <row r="2" spans="1:9" ht="9" customHeight="1">
      <c r="A2" s="8"/>
      <c r="B2" s="127"/>
      <c r="C2" s="8"/>
      <c r="D2" s="8"/>
      <c r="E2" s="8"/>
      <c r="F2" s="8"/>
      <c r="G2" s="8"/>
      <c r="H2" s="8"/>
      <c r="I2" s="8"/>
    </row>
    <row r="3" ht="6.75" customHeight="1">
      <c r="I3" s="46" t="s">
        <v>27</v>
      </c>
    </row>
    <row r="4" spans="1:9" s="42" customFormat="1" ht="27" customHeight="1">
      <c r="A4" s="360" t="s">
        <v>35</v>
      </c>
      <c r="B4" s="360" t="s">
        <v>0</v>
      </c>
      <c r="C4" s="418" t="s">
        <v>301</v>
      </c>
      <c r="D4" s="420" t="s">
        <v>49</v>
      </c>
      <c r="E4" s="420"/>
      <c r="F4" s="420"/>
      <c r="G4" s="420"/>
      <c r="H4" s="420"/>
      <c r="I4" s="420"/>
    </row>
    <row r="5" spans="1:9" s="42" customFormat="1" ht="23.25" customHeight="1">
      <c r="A5" s="360"/>
      <c r="B5" s="360"/>
      <c r="C5" s="419"/>
      <c r="D5" s="44">
        <v>2009</v>
      </c>
      <c r="E5" s="44">
        <v>2010</v>
      </c>
      <c r="F5" s="44">
        <v>2011</v>
      </c>
      <c r="G5" s="44">
        <v>2012</v>
      </c>
      <c r="H5" s="44">
        <v>2013</v>
      </c>
      <c r="I5" s="44">
        <v>2014</v>
      </c>
    </row>
    <row r="6" spans="1:9" s="124" customFormat="1" ht="11.25">
      <c r="A6" s="219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>
        <v>8</v>
      </c>
      <c r="I6" s="219">
        <v>9</v>
      </c>
    </row>
    <row r="7" spans="1:9" s="42" customFormat="1" ht="22.5" customHeight="1">
      <c r="A7" s="220" t="s">
        <v>11</v>
      </c>
      <c r="B7" s="221" t="s">
        <v>211</v>
      </c>
      <c r="C7" s="222">
        <f aca="true" t="shared" si="0" ref="C7:I7">SUM(C8,C12,C17)</f>
        <v>941212</v>
      </c>
      <c r="D7" s="222">
        <f t="shared" si="0"/>
        <v>1608675</v>
      </c>
      <c r="E7" s="222">
        <f t="shared" si="0"/>
        <v>1371055</v>
      </c>
      <c r="F7" s="222">
        <f t="shared" si="0"/>
        <v>943451</v>
      </c>
      <c r="G7" s="222">
        <f t="shared" si="0"/>
        <v>660363</v>
      </c>
      <c r="H7" s="222">
        <f t="shared" si="0"/>
        <v>383283</v>
      </c>
      <c r="I7" s="222">
        <f t="shared" si="0"/>
        <v>190000</v>
      </c>
    </row>
    <row r="8" spans="1:9" s="41" customFormat="1" ht="15" customHeight="1">
      <c r="A8" s="223" t="s">
        <v>40</v>
      </c>
      <c r="B8" s="224" t="s">
        <v>99</v>
      </c>
      <c r="C8" s="225">
        <f aca="true" t="shared" si="1" ref="C8:I8">SUM(C9:C11)</f>
        <v>941212</v>
      </c>
      <c r="D8" s="225">
        <f t="shared" si="1"/>
        <v>658675</v>
      </c>
      <c r="E8" s="225">
        <f t="shared" si="1"/>
        <v>1371055</v>
      </c>
      <c r="F8" s="225">
        <f t="shared" si="1"/>
        <v>943451</v>
      </c>
      <c r="G8" s="225">
        <f t="shared" si="1"/>
        <v>660363</v>
      </c>
      <c r="H8" s="225">
        <f t="shared" si="1"/>
        <v>383283</v>
      </c>
      <c r="I8" s="225">
        <f t="shared" si="1"/>
        <v>190000</v>
      </c>
    </row>
    <row r="9" spans="1:9" s="41" customFormat="1" ht="15" customHeight="1">
      <c r="A9" s="226" t="s">
        <v>82</v>
      </c>
      <c r="B9" s="227" t="s">
        <v>302</v>
      </c>
      <c r="C9" s="225">
        <v>448208</v>
      </c>
      <c r="D9" s="225">
        <v>370011</v>
      </c>
      <c r="E9" s="225">
        <v>676731</v>
      </c>
      <c r="F9" s="225">
        <v>503451</v>
      </c>
      <c r="G9" s="225">
        <v>330363</v>
      </c>
      <c r="H9" s="225">
        <v>163283</v>
      </c>
      <c r="I9" s="225">
        <v>80000</v>
      </c>
    </row>
    <row r="10" spans="1:9" s="41" customFormat="1" ht="15" customHeight="1">
      <c r="A10" s="226" t="s">
        <v>83</v>
      </c>
      <c r="B10" s="227" t="s">
        <v>50</v>
      </c>
      <c r="C10" s="225">
        <v>493004</v>
      </c>
      <c r="D10" s="225">
        <v>288664</v>
      </c>
      <c r="E10" s="225">
        <v>694324</v>
      </c>
      <c r="F10" s="225">
        <v>440000</v>
      </c>
      <c r="G10" s="225">
        <v>330000</v>
      </c>
      <c r="H10" s="225">
        <v>220000</v>
      </c>
      <c r="I10" s="225">
        <v>110000</v>
      </c>
    </row>
    <row r="11" spans="1:9" s="41" customFormat="1" ht="15" customHeight="1">
      <c r="A11" s="226" t="s">
        <v>84</v>
      </c>
      <c r="B11" s="227" t="s">
        <v>51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</row>
    <row r="12" spans="1:9" s="41" customFormat="1" ht="15" customHeight="1">
      <c r="A12" s="223" t="s">
        <v>41</v>
      </c>
      <c r="B12" s="224" t="s">
        <v>100</v>
      </c>
      <c r="C12" s="225">
        <f aca="true" t="shared" si="2" ref="C12:I12">SUM(C13:C14)</f>
        <v>0</v>
      </c>
      <c r="D12" s="225">
        <f t="shared" si="2"/>
        <v>950000</v>
      </c>
      <c r="E12" s="225">
        <f t="shared" si="2"/>
        <v>0</v>
      </c>
      <c r="F12" s="225">
        <f t="shared" si="2"/>
        <v>0</v>
      </c>
      <c r="G12" s="225">
        <f t="shared" si="2"/>
        <v>0</v>
      </c>
      <c r="H12" s="225">
        <f t="shared" si="2"/>
        <v>0</v>
      </c>
      <c r="I12" s="225">
        <f t="shared" si="2"/>
        <v>0</v>
      </c>
    </row>
    <row r="13" spans="1:9" s="41" customFormat="1" ht="15" customHeight="1">
      <c r="A13" s="226" t="s">
        <v>85</v>
      </c>
      <c r="B13" s="227" t="s">
        <v>52</v>
      </c>
      <c r="C13" s="225">
        <v>0</v>
      </c>
      <c r="D13" s="225">
        <v>400000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</row>
    <row r="14" spans="1:9" s="41" customFormat="1" ht="15" customHeight="1">
      <c r="A14" s="226" t="s">
        <v>86</v>
      </c>
      <c r="B14" s="227" t="s">
        <v>305</v>
      </c>
      <c r="C14" s="225">
        <v>0</v>
      </c>
      <c r="D14" s="225">
        <v>550000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</row>
    <row r="15" spans="1:9" s="41" customFormat="1" ht="15" customHeight="1">
      <c r="A15" s="226"/>
      <c r="B15" s="228" t="s">
        <v>53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</row>
    <row r="16" spans="1:9" s="41" customFormat="1" ht="15" customHeight="1">
      <c r="A16" s="226" t="s">
        <v>87</v>
      </c>
      <c r="B16" s="227" t="s">
        <v>39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</row>
    <row r="17" spans="1:9" s="41" customFormat="1" ht="15" customHeight="1">
      <c r="A17" s="223" t="s">
        <v>42</v>
      </c>
      <c r="B17" s="224" t="s">
        <v>54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</row>
    <row r="18" spans="1:9" s="41" customFormat="1" ht="15" customHeight="1">
      <c r="A18" s="226" t="s">
        <v>101</v>
      </c>
      <c r="B18" s="230" t="s">
        <v>103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</row>
    <row r="19" spans="1:9" s="41" customFormat="1" ht="15" customHeight="1">
      <c r="A19" s="226" t="s">
        <v>102</v>
      </c>
      <c r="B19" s="230" t="s">
        <v>104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</row>
    <row r="20" spans="1:9" s="42" customFormat="1" ht="22.5" customHeight="1">
      <c r="A20" s="220">
        <v>2</v>
      </c>
      <c r="B20" s="221" t="s">
        <v>98</v>
      </c>
      <c r="C20" s="222">
        <f aca="true" t="shared" si="3" ref="C20:I20">SUM(C21,C25,C26)</f>
        <v>320807</v>
      </c>
      <c r="D20" s="222">
        <f t="shared" si="3"/>
        <v>268620</v>
      </c>
      <c r="E20" s="222">
        <f t="shared" si="3"/>
        <v>491741</v>
      </c>
      <c r="F20" s="222">
        <f t="shared" si="3"/>
        <v>332047</v>
      </c>
      <c r="G20" s="222">
        <f t="shared" si="3"/>
        <v>310907</v>
      </c>
      <c r="H20" s="222">
        <f t="shared" si="3"/>
        <v>213206</v>
      </c>
      <c r="I20" s="222">
        <f t="shared" si="3"/>
        <v>197626</v>
      </c>
    </row>
    <row r="21" spans="1:9" s="42" customFormat="1" ht="15" customHeight="1">
      <c r="A21" s="220" t="s">
        <v>43</v>
      </c>
      <c r="B21" s="221" t="s">
        <v>97</v>
      </c>
      <c r="C21" s="222">
        <f>SUM(C22:C24)</f>
        <v>282537</v>
      </c>
      <c r="D21" s="222">
        <f>SUM(D22:D24)</f>
        <v>237620</v>
      </c>
      <c r="E21" s="222">
        <v>427604</v>
      </c>
      <c r="F21" s="222">
        <v>283088</v>
      </c>
      <c r="G21" s="222">
        <v>277080</v>
      </c>
      <c r="H21" s="222">
        <v>193283</v>
      </c>
      <c r="I21" s="222">
        <v>190000</v>
      </c>
    </row>
    <row r="22" spans="1:9" s="41" customFormat="1" ht="15" customHeight="1">
      <c r="A22" s="226" t="s">
        <v>79</v>
      </c>
      <c r="B22" s="227" t="s">
        <v>90</v>
      </c>
      <c r="C22" s="225">
        <v>282537</v>
      </c>
      <c r="D22" s="225">
        <v>237620</v>
      </c>
      <c r="E22" s="225">
        <v>427604</v>
      </c>
      <c r="F22" s="225">
        <v>283088</v>
      </c>
      <c r="G22" s="225">
        <v>277080</v>
      </c>
      <c r="H22" s="225">
        <v>193283</v>
      </c>
      <c r="I22" s="225">
        <v>190000</v>
      </c>
    </row>
    <row r="23" spans="1:9" s="41" customFormat="1" ht="15" customHeight="1">
      <c r="A23" s="226" t="s">
        <v>80</v>
      </c>
      <c r="B23" s="227" t="s">
        <v>92</v>
      </c>
      <c r="C23" s="225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</row>
    <row r="24" spans="1:9" s="41" customFormat="1" ht="15" customHeight="1">
      <c r="A24" s="226" t="s">
        <v>81</v>
      </c>
      <c r="B24" s="227" t="s">
        <v>91</v>
      </c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</row>
    <row r="25" spans="1:9" s="41" customFormat="1" ht="15" customHeight="1">
      <c r="A25" s="223" t="s">
        <v>44</v>
      </c>
      <c r="B25" s="224" t="s">
        <v>89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</row>
    <row r="26" spans="1:9" s="51" customFormat="1" ht="14.25" customHeight="1">
      <c r="A26" s="223" t="s">
        <v>78</v>
      </c>
      <c r="B26" s="224" t="s">
        <v>88</v>
      </c>
      <c r="C26" s="232">
        <v>38270</v>
      </c>
      <c r="D26" s="232">
        <v>31000</v>
      </c>
      <c r="E26" s="232">
        <v>64137</v>
      </c>
      <c r="F26" s="232">
        <v>48959</v>
      </c>
      <c r="G26" s="232">
        <v>33827</v>
      </c>
      <c r="H26" s="232">
        <v>19923</v>
      </c>
      <c r="I26" s="232">
        <v>7626</v>
      </c>
    </row>
    <row r="27" spans="1:9" s="42" customFormat="1" ht="22.5" customHeight="1">
      <c r="A27" s="220" t="s">
        <v>13</v>
      </c>
      <c r="B27" s="221" t="s">
        <v>55</v>
      </c>
      <c r="C27" s="222">
        <v>10495951</v>
      </c>
      <c r="D27" s="222">
        <v>8892141</v>
      </c>
      <c r="E27" s="222">
        <v>9158905</v>
      </c>
      <c r="F27" s="222">
        <v>9342083</v>
      </c>
      <c r="G27" s="222">
        <v>9528925</v>
      </c>
      <c r="H27" s="222">
        <v>9624214</v>
      </c>
      <c r="I27" s="222">
        <v>9720456</v>
      </c>
    </row>
    <row r="28" spans="1:9" s="48" customFormat="1" ht="22.5" customHeight="1">
      <c r="A28" s="220" t="s">
        <v>1</v>
      </c>
      <c r="B28" s="221" t="s">
        <v>68</v>
      </c>
      <c r="C28" s="222">
        <v>11339971</v>
      </c>
      <c r="D28" s="222">
        <v>9604521</v>
      </c>
      <c r="E28" s="222">
        <v>9124295</v>
      </c>
      <c r="F28" s="222">
        <v>9215538</v>
      </c>
      <c r="G28" s="222">
        <v>9399849</v>
      </c>
      <c r="H28" s="222">
        <v>9493848</v>
      </c>
      <c r="I28" s="222">
        <v>9588786</v>
      </c>
    </row>
    <row r="29" spans="1:9" s="48" customFormat="1" ht="22.5" customHeight="1">
      <c r="A29" s="220" t="s">
        <v>17</v>
      </c>
      <c r="B29" s="221" t="s">
        <v>69</v>
      </c>
      <c r="C29" s="222">
        <f aca="true" t="shared" si="4" ref="C29:I29">+C27-C28</f>
        <v>-844020</v>
      </c>
      <c r="D29" s="222">
        <f t="shared" si="4"/>
        <v>-712380</v>
      </c>
      <c r="E29" s="222">
        <f t="shared" si="4"/>
        <v>34610</v>
      </c>
      <c r="F29" s="222">
        <f t="shared" si="4"/>
        <v>126545</v>
      </c>
      <c r="G29" s="222">
        <f t="shared" si="4"/>
        <v>129076</v>
      </c>
      <c r="H29" s="222">
        <f t="shared" si="4"/>
        <v>130366</v>
      </c>
      <c r="I29" s="222">
        <f t="shared" si="4"/>
        <v>131670</v>
      </c>
    </row>
    <row r="30" spans="1:9" s="42" customFormat="1" ht="15.75" customHeight="1">
      <c r="A30" s="220" t="s">
        <v>20</v>
      </c>
      <c r="B30" s="221" t="s">
        <v>56</v>
      </c>
      <c r="C30" s="222"/>
      <c r="D30" s="222"/>
      <c r="E30" s="222"/>
      <c r="F30" s="222"/>
      <c r="G30" s="222"/>
      <c r="H30" s="222"/>
      <c r="I30" s="222"/>
    </row>
    <row r="31" spans="1:9" s="41" customFormat="1" ht="15" customHeight="1">
      <c r="A31" s="223" t="s">
        <v>93</v>
      </c>
      <c r="B31" s="233" t="s">
        <v>212</v>
      </c>
      <c r="C31" s="234">
        <f aca="true" t="shared" si="5" ref="C31:I31">(C7-C21)/C27*100</f>
        <v>6.27551519628855</v>
      </c>
      <c r="D31" s="234">
        <f t="shared" si="5"/>
        <v>15.418727615767677</v>
      </c>
      <c r="E31" s="234">
        <f t="shared" si="5"/>
        <v>10.3009147927618</v>
      </c>
      <c r="F31" s="234">
        <f t="shared" si="5"/>
        <v>7.068691211585254</v>
      </c>
      <c r="G31" s="234">
        <f t="shared" si="5"/>
        <v>4.0223110161954265</v>
      </c>
      <c r="H31" s="234">
        <f t="shared" si="5"/>
        <v>1.9741871907669553</v>
      </c>
      <c r="I31" s="234">
        <f t="shared" si="5"/>
        <v>0</v>
      </c>
    </row>
    <row r="32" spans="1:9" s="41" customFormat="1" ht="28.5" customHeight="1">
      <c r="A32" s="223" t="s">
        <v>94</v>
      </c>
      <c r="B32" s="233" t="s">
        <v>213</v>
      </c>
      <c r="C32" s="234">
        <v>6.28</v>
      </c>
      <c r="D32" s="234">
        <v>15.42</v>
      </c>
      <c r="E32" s="234">
        <v>10.3</v>
      </c>
      <c r="F32" s="234">
        <v>7.07</v>
      </c>
      <c r="G32" s="234">
        <v>4.02</v>
      </c>
      <c r="H32" s="234">
        <v>1.97</v>
      </c>
      <c r="I32" s="234">
        <v>0</v>
      </c>
    </row>
    <row r="33" spans="1:9" s="41" customFormat="1" ht="15" customHeight="1">
      <c r="A33" s="223" t="s">
        <v>95</v>
      </c>
      <c r="B33" s="233" t="s">
        <v>214</v>
      </c>
      <c r="C33" s="235">
        <f aca="true" t="shared" si="6" ref="C33:I33">(C20/C27)*100</f>
        <v>3.0564834001225805</v>
      </c>
      <c r="D33" s="235">
        <f t="shared" si="6"/>
        <v>3.020869777031201</v>
      </c>
      <c r="E33" s="235">
        <f t="shared" si="6"/>
        <v>5.36899334582027</v>
      </c>
      <c r="F33" s="235">
        <f t="shared" si="6"/>
        <v>3.5543143857745645</v>
      </c>
      <c r="G33" s="235">
        <f t="shared" si="6"/>
        <v>3.2627709841351464</v>
      </c>
      <c r="H33" s="235">
        <f t="shared" si="6"/>
        <v>2.215308179971892</v>
      </c>
      <c r="I33" s="235">
        <f t="shared" si="6"/>
        <v>2.0330939206967247</v>
      </c>
    </row>
    <row r="34" spans="1:9" s="41" customFormat="1" ht="29.25" customHeight="1">
      <c r="A34" s="223" t="s">
        <v>96</v>
      </c>
      <c r="B34" s="233" t="s">
        <v>215</v>
      </c>
      <c r="C34" s="234">
        <v>3.06</v>
      </c>
      <c r="D34" s="234">
        <v>3.02</v>
      </c>
      <c r="E34" s="234">
        <v>5.37</v>
      </c>
      <c r="F34" s="234">
        <v>3.55</v>
      </c>
      <c r="G34" s="234">
        <v>3.26</v>
      </c>
      <c r="H34" s="234">
        <v>2.22</v>
      </c>
      <c r="I34" s="234">
        <v>2.03</v>
      </c>
    </row>
    <row r="36" spans="1:9" ht="30.75" customHeight="1">
      <c r="A36" s="416" t="s">
        <v>306</v>
      </c>
      <c r="B36" s="416"/>
      <c r="C36" s="416"/>
      <c r="D36" s="416"/>
      <c r="E36" s="416"/>
      <c r="F36" s="416"/>
      <c r="G36" s="416"/>
      <c r="H36" s="416"/>
      <c r="I36" s="416"/>
    </row>
    <row r="37" spans="1:9" ht="28.5" customHeight="1">
      <c r="A37" s="417"/>
      <c r="B37" s="417"/>
      <c r="C37" s="417"/>
      <c r="D37" s="417"/>
      <c r="E37" s="417"/>
      <c r="F37" s="417"/>
      <c r="G37" s="417"/>
      <c r="H37" s="417"/>
      <c r="I37" s="417"/>
    </row>
  </sheetData>
  <mergeCells count="7">
    <mergeCell ref="A36:I36"/>
    <mergeCell ref="A37:I37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73" bottom="0.55" header="0.28" footer="0.3"/>
  <pageSetup fitToHeight="1" fitToWidth="1" horizontalDpi="600" verticalDpi="600" orientation="landscape" paperSize="9" scale="78" r:id="rId1"/>
  <headerFooter alignWithMargins="0">
    <oddHeader xml:space="preserve">&amp;RZałącznik nr 12
do uchwały Rady Gminy nr   
z dnia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86">
      <selection activeCell="J91" sqref="J91"/>
    </sheetView>
  </sheetViews>
  <sheetFormatPr defaultColWidth="9.00390625" defaultRowHeight="12.75"/>
  <cols>
    <col min="1" max="1" width="6.375" style="5" customWidth="1"/>
    <col min="2" max="2" width="9.625" style="5" customWidth="1"/>
    <col min="3" max="3" width="5.875" style="5" hidden="1" customWidth="1"/>
    <col min="4" max="4" width="42.625" style="2" customWidth="1"/>
    <col min="5" max="5" width="12.625" style="2" customWidth="1"/>
    <col min="6" max="6" width="11.00390625" style="2" customWidth="1"/>
    <col min="7" max="7" width="10.25390625" style="2" customWidth="1"/>
    <col min="8" max="8" width="10.75390625" style="2" customWidth="1"/>
    <col min="9" max="9" width="10.125" style="2" customWidth="1"/>
    <col min="10" max="11" width="10.75390625" style="2" customWidth="1"/>
    <col min="12" max="12" width="11.125" style="2" customWidth="1"/>
    <col min="13" max="18" width="0" style="91" hidden="1" customWidth="1"/>
  </cols>
  <sheetData>
    <row r="1" spans="1:12" ht="18">
      <c r="A1" s="374" t="s">
        <v>267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7" ht="3.75" customHeight="1">
      <c r="A2" s="4"/>
      <c r="B2" s="4"/>
      <c r="C2" s="4"/>
      <c r="D2" s="4"/>
      <c r="E2" s="4"/>
      <c r="F2" s="4"/>
      <c r="G2" s="4"/>
    </row>
    <row r="3" spans="1:12" ht="10.5" customHeight="1">
      <c r="A3" s="38"/>
      <c r="B3" s="38"/>
      <c r="C3" s="38"/>
      <c r="D3" s="38"/>
      <c r="E3" s="38"/>
      <c r="F3" s="38"/>
      <c r="H3" s="310"/>
      <c r="I3" s="310"/>
      <c r="J3" s="310"/>
      <c r="K3" s="310"/>
      <c r="L3" s="40" t="s">
        <v>34</v>
      </c>
    </row>
    <row r="4" spans="1:18" s="41" customFormat="1" ht="12.75" customHeight="1">
      <c r="A4" s="360" t="s">
        <v>2</v>
      </c>
      <c r="B4" s="360" t="s">
        <v>3</v>
      </c>
      <c r="C4" s="360"/>
      <c r="D4" s="360" t="s">
        <v>16</v>
      </c>
      <c r="E4" s="360" t="s">
        <v>268</v>
      </c>
      <c r="F4" s="360" t="s">
        <v>38</v>
      </c>
      <c r="G4" s="360"/>
      <c r="H4" s="360"/>
      <c r="I4" s="360"/>
      <c r="J4" s="360"/>
      <c r="K4" s="360"/>
      <c r="L4" s="360"/>
      <c r="M4" s="207"/>
      <c r="N4" s="207"/>
      <c r="O4" s="207"/>
      <c r="P4" s="207"/>
      <c r="Q4" s="207"/>
      <c r="R4" s="207"/>
    </row>
    <row r="5" spans="1:18" s="41" customFormat="1" ht="12.75" customHeight="1">
      <c r="A5" s="360"/>
      <c r="B5" s="360"/>
      <c r="C5" s="360"/>
      <c r="D5" s="360"/>
      <c r="E5" s="360"/>
      <c r="F5" s="360" t="s">
        <v>23</v>
      </c>
      <c r="G5" s="360" t="s">
        <v>6</v>
      </c>
      <c r="H5" s="360"/>
      <c r="I5" s="360"/>
      <c r="J5" s="360"/>
      <c r="K5" s="360"/>
      <c r="L5" s="360" t="s">
        <v>25</v>
      </c>
      <c r="M5" s="207"/>
      <c r="N5" s="207"/>
      <c r="O5" s="207"/>
      <c r="P5" s="207"/>
      <c r="Q5" s="207"/>
      <c r="R5" s="207"/>
    </row>
    <row r="6" spans="1:18" s="41" customFormat="1" ht="63.75">
      <c r="A6" s="360"/>
      <c r="B6" s="360"/>
      <c r="C6" s="360"/>
      <c r="D6" s="360"/>
      <c r="E6" s="360"/>
      <c r="F6" s="360"/>
      <c r="G6" s="44" t="s">
        <v>48</v>
      </c>
      <c r="H6" s="44" t="s">
        <v>106</v>
      </c>
      <c r="I6" s="44" t="s">
        <v>45</v>
      </c>
      <c r="J6" s="44" t="s">
        <v>72</v>
      </c>
      <c r="K6" s="44" t="s">
        <v>47</v>
      </c>
      <c r="L6" s="360"/>
      <c r="M6" s="207"/>
      <c r="N6" s="207"/>
      <c r="O6" s="207"/>
      <c r="P6" s="207"/>
      <c r="Q6" s="207"/>
      <c r="R6" s="207"/>
    </row>
    <row r="7" spans="1:18" s="124" customFormat="1" ht="10.5" customHeight="1">
      <c r="A7" s="123">
        <v>1</v>
      </c>
      <c r="B7" s="123">
        <v>2</v>
      </c>
      <c r="C7" s="123"/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3">
        <v>11</v>
      </c>
      <c r="M7" s="208"/>
      <c r="N7" s="208"/>
      <c r="O7" s="208"/>
      <c r="P7" s="208"/>
      <c r="Q7" s="208"/>
      <c r="R7" s="208"/>
    </row>
    <row r="8" spans="1:18" s="92" customFormat="1" ht="19.5" customHeight="1">
      <c r="A8" s="93" t="s">
        <v>162</v>
      </c>
      <c r="B8" s="94"/>
      <c r="C8" s="94"/>
      <c r="D8" s="95" t="s">
        <v>107</v>
      </c>
      <c r="E8" s="96">
        <f>SUM(E9:E14)</f>
        <v>557700</v>
      </c>
      <c r="F8" s="96">
        <f aca="true" t="shared" si="0" ref="F8:L8">SUM(F9:F14)</f>
        <v>65100</v>
      </c>
      <c r="G8" s="96">
        <f t="shared" si="0"/>
        <v>0</v>
      </c>
      <c r="H8" s="96">
        <f t="shared" si="0"/>
        <v>0</v>
      </c>
      <c r="I8" s="96">
        <f t="shared" si="0"/>
        <v>50000</v>
      </c>
      <c r="J8" s="96">
        <f t="shared" si="0"/>
        <v>0</v>
      </c>
      <c r="K8" s="96">
        <f t="shared" si="0"/>
        <v>0</v>
      </c>
      <c r="L8" s="96">
        <f t="shared" si="0"/>
        <v>492600</v>
      </c>
      <c r="M8" s="209"/>
      <c r="N8" s="209"/>
      <c r="O8" s="209"/>
      <c r="P8" s="209"/>
      <c r="Q8" s="209"/>
      <c r="R8" s="209"/>
    </row>
    <row r="9" spans="1:18" s="92" customFormat="1" ht="19.5" customHeight="1">
      <c r="A9" s="351"/>
      <c r="B9" s="351" t="s">
        <v>287</v>
      </c>
      <c r="C9" s="352"/>
      <c r="D9" s="353" t="s">
        <v>288</v>
      </c>
      <c r="E9" s="354">
        <v>50000</v>
      </c>
      <c r="F9" s="354">
        <v>50000</v>
      </c>
      <c r="G9" s="354">
        <v>0</v>
      </c>
      <c r="H9" s="354">
        <v>0</v>
      </c>
      <c r="I9" s="354">
        <v>50000</v>
      </c>
      <c r="J9" s="354">
        <v>0</v>
      </c>
      <c r="K9" s="354">
        <v>0</v>
      </c>
      <c r="L9" s="354"/>
      <c r="M9" s="209"/>
      <c r="N9" s="209"/>
      <c r="O9" s="209"/>
      <c r="P9" s="209"/>
      <c r="Q9" s="209"/>
      <c r="R9" s="209"/>
    </row>
    <row r="10" spans="1:18" s="41" customFormat="1" ht="21.75" customHeight="1">
      <c r="A10" s="97"/>
      <c r="B10" s="98" t="s">
        <v>163</v>
      </c>
      <c r="C10" s="97"/>
      <c r="D10" s="99" t="s">
        <v>234</v>
      </c>
      <c r="E10" s="100">
        <v>492600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492600</v>
      </c>
      <c r="M10" s="207"/>
      <c r="N10" s="207"/>
      <c r="O10" s="207"/>
      <c r="P10" s="207"/>
      <c r="Q10" s="207"/>
      <c r="R10" s="207"/>
    </row>
    <row r="11" spans="1:18" s="41" customFormat="1" ht="26.25" customHeight="1" hidden="1">
      <c r="A11" s="97"/>
      <c r="B11" s="98"/>
      <c r="C11" s="97"/>
      <c r="D11" s="99"/>
      <c r="E11" s="100"/>
      <c r="F11" s="100"/>
      <c r="G11" s="100"/>
      <c r="H11" s="100"/>
      <c r="I11" s="100"/>
      <c r="J11" s="100"/>
      <c r="K11" s="100"/>
      <c r="L11" s="100"/>
      <c r="M11" s="207"/>
      <c r="N11" s="207"/>
      <c r="O11" s="207"/>
      <c r="P11" s="207"/>
      <c r="Q11" s="207"/>
      <c r="R11" s="207"/>
    </row>
    <row r="12" spans="1:18" s="41" customFormat="1" ht="62.25" customHeight="1" hidden="1">
      <c r="A12" s="97"/>
      <c r="B12" s="98"/>
      <c r="C12" s="97"/>
      <c r="D12" s="99"/>
      <c r="E12" s="100"/>
      <c r="F12" s="100"/>
      <c r="G12" s="100"/>
      <c r="H12" s="100"/>
      <c r="I12" s="100"/>
      <c r="J12" s="100"/>
      <c r="K12" s="100"/>
      <c r="L12" s="100"/>
      <c r="M12" s="207"/>
      <c r="N12" s="207"/>
      <c r="O12" s="207"/>
      <c r="P12" s="207"/>
      <c r="Q12" s="207"/>
      <c r="R12" s="207"/>
    </row>
    <row r="13" spans="1:18" s="41" customFormat="1" ht="21" customHeight="1" hidden="1">
      <c r="A13" s="97"/>
      <c r="B13" s="98"/>
      <c r="C13" s="97"/>
      <c r="D13" s="99"/>
      <c r="E13" s="100"/>
      <c r="F13" s="100"/>
      <c r="G13" s="100"/>
      <c r="H13" s="100"/>
      <c r="I13" s="100"/>
      <c r="J13" s="100"/>
      <c r="K13" s="100"/>
      <c r="L13" s="100"/>
      <c r="M13" s="207"/>
      <c r="N13" s="207"/>
      <c r="O13" s="207"/>
      <c r="P13" s="207"/>
      <c r="Q13" s="207"/>
      <c r="R13" s="207"/>
    </row>
    <row r="14" spans="1:18" s="41" customFormat="1" ht="23.25" customHeight="1">
      <c r="A14" s="97"/>
      <c r="B14" s="98" t="s">
        <v>165</v>
      </c>
      <c r="C14" s="97"/>
      <c r="D14" s="99" t="s">
        <v>164</v>
      </c>
      <c r="E14" s="100">
        <v>15100</v>
      </c>
      <c r="F14" s="100">
        <v>15100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/>
      <c r="M14" s="207"/>
      <c r="N14" s="207"/>
      <c r="O14" s="207"/>
      <c r="P14" s="207"/>
      <c r="Q14" s="207"/>
      <c r="R14" s="207"/>
    </row>
    <row r="15" spans="1:18" s="41" customFormat="1" ht="44.25" customHeight="1" hidden="1">
      <c r="A15" s="97"/>
      <c r="B15" s="97"/>
      <c r="C15" s="97"/>
      <c r="D15" s="99"/>
      <c r="E15" s="100"/>
      <c r="F15" s="100"/>
      <c r="G15" s="100"/>
      <c r="H15" s="100"/>
      <c r="I15" s="100"/>
      <c r="J15" s="100"/>
      <c r="K15" s="100"/>
      <c r="L15" s="100"/>
      <c r="M15" s="207"/>
      <c r="N15" s="207"/>
      <c r="O15" s="207"/>
      <c r="P15" s="207"/>
      <c r="Q15" s="207"/>
      <c r="R15" s="207"/>
    </row>
    <row r="16" spans="1:18" s="41" customFormat="1" ht="20.25" customHeight="1" hidden="1">
      <c r="A16" s="97"/>
      <c r="B16" s="97"/>
      <c r="C16" s="97"/>
      <c r="D16" s="99"/>
      <c r="E16" s="100"/>
      <c r="F16" s="100"/>
      <c r="G16" s="100"/>
      <c r="H16" s="100"/>
      <c r="I16" s="100"/>
      <c r="J16" s="100"/>
      <c r="K16" s="100"/>
      <c r="L16" s="100"/>
      <c r="M16" s="207"/>
      <c r="N16" s="207"/>
      <c r="O16" s="207"/>
      <c r="P16" s="207"/>
      <c r="Q16" s="207"/>
      <c r="R16" s="207"/>
    </row>
    <row r="17" spans="1:18" s="41" customFormat="1" ht="19.5" customHeight="1" hidden="1">
      <c r="A17" s="97"/>
      <c r="B17" s="97"/>
      <c r="C17" s="97"/>
      <c r="D17" s="99"/>
      <c r="E17" s="100"/>
      <c r="F17" s="100"/>
      <c r="G17" s="100"/>
      <c r="H17" s="100"/>
      <c r="I17" s="100"/>
      <c r="J17" s="100"/>
      <c r="K17" s="100"/>
      <c r="L17" s="100"/>
      <c r="M17" s="207"/>
      <c r="N17" s="207"/>
      <c r="O17" s="207"/>
      <c r="P17" s="207"/>
      <c r="Q17" s="207"/>
      <c r="R17" s="207"/>
    </row>
    <row r="18" spans="1:18" s="41" customFormat="1" ht="20.25" customHeight="1" hidden="1">
      <c r="A18" s="97"/>
      <c r="B18" s="97"/>
      <c r="C18" s="97"/>
      <c r="D18" s="99"/>
      <c r="E18" s="100"/>
      <c r="F18" s="100"/>
      <c r="G18" s="100"/>
      <c r="H18" s="100"/>
      <c r="I18" s="100"/>
      <c r="J18" s="100"/>
      <c r="K18" s="100"/>
      <c r="L18" s="100"/>
      <c r="M18" s="207"/>
      <c r="N18" s="207"/>
      <c r="O18" s="207"/>
      <c r="P18" s="207"/>
      <c r="Q18" s="207"/>
      <c r="R18" s="207"/>
    </row>
    <row r="19" spans="1:18" s="92" customFormat="1" ht="32.25" customHeight="1">
      <c r="A19" s="101">
        <v>400</v>
      </c>
      <c r="B19" s="101"/>
      <c r="C19" s="101"/>
      <c r="D19" s="102" t="s">
        <v>110</v>
      </c>
      <c r="E19" s="103">
        <v>388600</v>
      </c>
      <c r="F19" s="103">
        <v>388600</v>
      </c>
      <c r="G19" s="103">
        <v>12000</v>
      </c>
      <c r="H19" s="103">
        <v>1600</v>
      </c>
      <c r="I19" s="103">
        <v>0</v>
      </c>
      <c r="J19" s="103">
        <v>0</v>
      </c>
      <c r="K19" s="103">
        <v>0</v>
      </c>
      <c r="L19" s="103">
        <v>0</v>
      </c>
      <c r="M19" s="209"/>
      <c r="N19" s="209"/>
      <c r="O19" s="209"/>
      <c r="P19" s="209"/>
      <c r="Q19" s="209"/>
      <c r="R19" s="209"/>
    </row>
    <row r="20" spans="1:18" s="41" customFormat="1" ht="19.5" customHeight="1">
      <c r="A20" s="97"/>
      <c r="B20" s="97">
        <v>40002</v>
      </c>
      <c r="C20" s="97"/>
      <c r="D20" s="99" t="s">
        <v>166</v>
      </c>
      <c r="E20" s="100">
        <v>388600</v>
      </c>
      <c r="F20" s="100">
        <v>388600</v>
      </c>
      <c r="G20" s="100">
        <v>12000</v>
      </c>
      <c r="H20" s="100">
        <v>1600</v>
      </c>
      <c r="I20" s="100">
        <v>0</v>
      </c>
      <c r="J20" s="100">
        <v>0</v>
      </c>
      <c r="K20" s="100">
        <v>0</v>
      </c>
      <c r="L20" s="100">
        <v>0</v>
      </c>
      <c r="M20" s="207"/>
      <c r="N20" s="207"/>
      <c r="O20" s="207"/>
      <c r="P20" s="207"/>
      <c r="Q20" s="207"/>
      <c r="R20" s="207"/>
    </row>
    <row r="21" spans="1:18" s="41" customFormat="1" ht="19.5" customHeight="1" hidden="1">
      <c r="A21" s="97"/>
      <c r="B21" s="97"/>
      <c r="C21" s="97"/>
      <c r="D21" s="99"/>
      <c r="E21" s="100"/>
      <c r="F21" s="100"/>
      <c r="G21" s="100"/>
      <c r="H21" s="100"/>
      <c r="I21" s="100"/>
      <c r="J21" s="100"/>
      <c r="K21" s="100"/>
      <c r="L21" s="100"/>
      <c r="M21" s="207"/>
      <c r="N21" s="207"/>
      <c r="O21" s="207"/>
      <c r="P21" s="207"/>
      <c r="Q21" s="207"/>
      <c r="R21" s="207"/>
    </row>
    <row r="22" spans="1:18" s="41" customFormat="1" ht="19.5" customHeight="1" hidden="1">
      <c r="A22" s="97"/>
      <c r="B22" s="97"/>
      <c r="C22" s="97"/>
      <c r="D22" s="99"/>
      <c r="E22" s="100"/>
      <c r="F22" s="100"/>
      <c r="G22" s="100"/>
      <c r="H22" s="100"/>
      <c r="I22" s="100"/>
      <c r="J22" s="100"/>
      <c r="K22" s="100"/>
      <c r="L22" s="100"/>
      <c r="M22" s="207"/>
      <c r="N22" s="207"/>
      <c r="O22" s="207"/>
      <c r="P22" s="207"/>
      <c r="Q22" s="207"/>
      <c r="R22" s="207"/>
    </row>
    <row r="23" spans="1:18" s="41" customFormat="1" ht="19.5" customHeight="1" hidden="1">
      <c r="A23" s="97"/>
      <c r="B23" s="97"/>
      <c r="C23" s="97"/>
      <c r="D23" s="99"/>
      <c r="E23" s="100"/>
      <c r="F23" s="100"/>
      <c r="G23" s="100"/>
      <c r="H23" s="100"/>
      <c r="I23" s="100"/>
      <c r="J23" s="100"/>
      <c r="K23" s="100"/>
      <c r="L23" s="100"/>
      <c r="M23" s="207"/>
      <c r="N23" s="207"/>
      <c r="O23" s="207"/>
      <c r="P23" s="207"/>
      <c r="Q23" s="207"/>
      <c r="R23" s="207"/>
    </row>
    <row r="24" spans="1:18" s="92" customFormat="1" ht="19.5" customHeight="1">
      <c r="A24" s="101">
        <v>600</v>
      </c>
      <c r="B24" s="101"/>
      <c r="C24" s="101"/>
      <c r="D24" s="102" t="s">
        <v>113</v>
      </c>
      <c r="E24" s="103">
        <f>SUM(E25:E28)</f>
        <v>1039865</v>
      </c>
      <c r="F24" s="103">
        <f aca="true" t="shared" si="1" ref="F24:L24">SUM(F25:F28)</f>
        <v>258486</v>
      </c>
      <c r="G24" s="103">
        <f t="shared" si="1"/>
        <v>3000</v>
      </c>
      <c r="H24" s="103">
        <f t="shared" si="1"/>
        <v>420</v>
      </c>
      <c r="I24" s="103">
        <f t="shared" si="1"/>
        <v>124964</v>
      </c>
      <c r="J24" s="103">
        <f t="shared" si="1"/>
        <v>0</v>
      </c>
      <c r="K24" s="103">
        <f t="shared" si="1"/>
        <v>0</v>
      </c>
      <c r="L24" s="103">
        <f t="shared" si="1"/>
        <v>781379</v>
      </c>
      <c r="M24" s="209"/>
      <c r="N24" s="209"/>
      <c r="O24" s="209"/>
      <c r="P24" s="209"/>
      <c r="Q24" s="209"/>
      <c r="R24" s="209"/>
    </row>
    <row r="25" spans="1:18" s="41" customFormat="1" ht="19.5" customHeight="1">
      <c r="A25" s="97"/>
      <c r="B25" s="97">
        <v>60004</v>
      </c>
      <c r="C25" s="97"/>
      <c r="D25" s="99" t="s">
        <v>167</v>
      </c>
      <c r="E25" s="100">
        <v>124964</v>
      </c>
      <c r="F25" s="100">
        <v>124964</v>
      </c>
      <c r="G25" s="100">
        <v>0</v>
      </c>
      <c r="H25" s="100">
        <v>0</v>
      </c>
      <c r="I25" s="100">
        <v>124964</v>
      </c>
      <c r="J25" s="100">
        <v>0</v>
      </c>
      <c r="K25" s="100">
        <v>0</v>
      </c>
      <c r="L25" s="100">
        <v>0</v>
      </c>
      <c r="M25" s="207"/>
      <c r="N25" s="207"/>
      <c r="O25" s="207"/>
      <c r="P25" s="207"/>
      <c r="Q25" s="207"/>
      <c r="R25" s="207"/>
    </row>
    <row r="26" spans="1:18" s="41" customFormat="1" ht="60.75" customHeight="1" hidden="1">
      <c r="A26" s="97"/>
      <c r="B26" s="97"/>
      <c r="C26" s="97"/>
      <c r="D26" s="99"/>
      <c r="E26" s="100"/>
      <c r="F26" s="100"/>
      <c r="G26" s="100"/>
      <c r="H26" s="100"/>
      <c r="I26" s="100"/>
      <c r="J26" s="100"/>
      <c r="K26" s="100"/>
      <c r="L26" s="100"/>
      <c r="M26" s="207"/>
      <c r="N26" s="207"/>
      <c r="O26" s="207"/>
      <c r="P26" s="207"/>
      <c r="Q26" s="207"/>
      <c r="R26" s="207"/>
    </row>
    <row r="27" spans="1:18" s="41" customFormat="1" ht="19.5" customHeight="1" hidden="1">
      <c r="A27" s="97"/>
      <c r="B27" s="97"/>
      <c r="C27" s="97"/>
      <c r="D27" s="99"/>
      <c r="E27" s="100"/>
      <c r="F27" s="100"/>
      <c r="G27" s="100"/>
      <c r="H27" s="100"/>
      <c r="I27" s="100"/>
      <c r="J27" s="100"/>
      <c r="K27" s="100"/>
      <c r="L27" s="100"/>
      <c r="M27" s="207"/>
      <c r="N27" s="207"/>
      <c r="O27" s="207"/>
      <c r="P27" s="207"/>
      <c r="Q27" s="207"/>
      <c r="R27" s="207"/>
    </row>
    <row r="28" spans="1:18" s="41" customFormat="1" ht="19.5" customHeight="1">
      <c r="A28" s="97"/>
      <c r="B28" s="97">
        <v>60016</v>
      </c>
      <c r="C28" s="97"/>
      <c r="D28" s="99" t="s">
        <v>168</v>
      </c>
      <c r="E28" s="100">
        <v>914901</v>
      </c>
      <c r="F28" s="100">
        <v>133522</v>
      </c>
      <c r="G28" s="100">
        <v>3000</v>
      </c>
      <c r="H28" s="100">
        <v>420</v>
      </c>
      <c r="I28" s="100">
        <v>0</v>
      </c>
      <c r="J28" s="100">
        <v>0</v>
      </c>
      <c r="K28" s="100">
        <v>0</v>
      </c>
      <c r="L28" s="100">
        <v>781379</v>
      </c>
      <c r="M28" s="207"/>
      <c r="N28" s="207"/>
      <c r="O28" s="207"/>
      <c r="P28" s="207"/>
      <c r="Q28" s="207"/>
      <c r="R28" s="207"/>
    </row>
    <row r="29" spans="1:18" s="41" customFormat="1" ht="21" customHeight="1" hidden="1">
      <c r="A29" s="97"/>
      <c r="B29" s="97"/>
      <c r="C29" s="97"/>
      <c r="D29" s="99"/>
      <c r="E29" s="100"/>
      <c r="F29" s="100"/>
      <c r="G29" s="100"/>
      <c r="H29" s="100"/>
      <c r="I29" s="100"/>
      <c r="J29" s="100"/>
      <c r="K29" s="100"/>
      <c r="L29" s="100"/>
      <c r="M29" s="207"/>
      <c r="N29" s="207"/>
      <c r="O29" s="207"/>
      <c r="P29" s="207"/>
      <c r="Q29" s="207"/>
      <c r="R29" s="207"/>
    </row>
    <row r="30" spans="1:18" s="41" customFormat="1" ht="19.5" customHeight="1" hidden="1">
      <c r="A30" s="97"/>
      <c r="B30" s="97"/>
      <c r="C30" s="97"/>
      <c r="D30" s="99"/>
      <c r="E30" s="100"/>
      <c r="F30" s="100"/>
      <c r="G30" s="100"/>
      <c r="H30" s="100"/>
      <c r="I30" s="100"/>
      <c r="J30" s="100"/>
      <c r="K30" s="100"/>
      <c r="L30" s="100"/>
      <c r="M30" s="207"/>
      <c r="N30" s="207"/>
      <c r="O30" s="207"/>
      <c r="P30" s="207"/>
      <c r="Q30" s="207"/>
      <c r="R30" s="207"/>
    </row>
    <row r="31" spans="1:18" s="41" customFormat="1" ht="19.5" customHeight="1" hidden="1">
      <c r="A31" s="97"/>
      <c r="B31" s="97"/>
      <c r="C31" s="97"/>
      <c r="D31" s="99"/>
      <c r="E31" s="100"/>
      <c r="F31" s="100"/>
      <c r="G31" s="100"/>
      <c r="H31" s="100"/>
      <c r="I31" s="100"/>
      <c r="J31" s="100"/>
      <c r="K31" s="100"/>
      <c r="L31" s="100"/>
      <c r="M31" s="207"/>
      <c r="N31" s="207"/>
      <c r="O31" s="207"/>
      <c r="P31" s="207"/>
      <c r="Q31" s="207"/>
      <c r="R31" s="207"/>
    </row>
    <row r="32" spans="1:18" s="92" customFormat="1" ht="19.5" customHeight="1">
      <c r="A32" s="101">
        <v>700</v>
      </c>
      <c r="B32" s="101"/>
      <c r="C32" s="101"/>
      <c r="D32" s="102" t="s">
        <v>114</v>
      </c>
      <c r="E32" s="103">
        <v>138400</v>
      </c>
      <c r="F32" s="103">
        <v>138400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209"/>
      <c r="N32" s="209"/>
      <c r="O32" s="209"/>
      <c r="P32" s="209"/>
      <c r="Q32" s="209"/>
      <c r="R32" s="209"/>
    </row>
    <row r="33" spans="1:18" s="41" customFormat="1" ht="18.75" customHeight="1">
      <c r="A33" s="97"/>
      <c r="B33" s="97">
        <v>70005</v>
      </c>
      <c r="C33" s="97"/>
      <c r="D33" s="99" t="s">
        <v>169</v>
      </c>
      <c r="E33" s="100">
        <v>138400</v>
      </c>
      <c r="F33" s="100">
        <v>138400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207"/>
      <c r="N33" s="207"/>
      <c r="O33" s="207"/>
      <c r="P33" s="207"/>
      <c r="Q33" s="207"/>
      <c r="R33" s="207"/>
    </row>
    <row r="34" spans="1:18" s="41" customFormat="1" ht="18.75" customHeight="1" hidden="1">
      <c r="A34" s="97"/>
      <c r="B34" s="97"/>
      <c r="C34" s="97"/>
      <c r="D34" s="99"/>
      <c r="E34" s="100"/>
      <c r="F34" s="100"/>
      <c r="G34" s="100"/>
      <c r="H34" s="100"/>
      <c r="I34" s="100"/>
      <c r="J34" s="100"/>
      <c r="K34" s="100"/>
      <c r="L34" s="100"/>
      <c r="M34" s="207"/>
      <c r="N34" s="207"/>
      <c r="O34" s="207"/>
      <c r="P34" s="207"/>
      <c r="Q34" s="207"/>
      <c r="R34" s="207"/>
    </row>
    <row r="35" spans="1:18" s="41" customFormat="1" ht="36" customHeight="1" hidden="1">
      <c r="A35" s="97"/>
      <c r="B35" s="97"/>
      <c r="C35" s="97"/>
      <c r="D35" s="99"/>
      <c r="E35" s="100"/>
      <c r="F35" s="100"/>
      <c r="G35" s="100"/>
      <c r="H35" s="100"/>
      <c r="I35" s="100"/>
      <c r="J35" s="100"/>
      <c r="K35" s="100"/>
      <c r="L35" s="100"/>
      <c r="M35" s="207"/>
      <c r="N35" s="207"/>
      <c r="O35" s="207"/>
      <c r="P35" s="207"/>
      <c r="Q35" s="207"/>
      <c r="R35" s="207"/>
    </row>
    <row r="36" spans="1:18" s="41" customFormat="1" ht="19.5" customHeight="1" hidden="1">
      <c r="A36" s="97"/>
      <c r="B36" s="97"/>
      <c r="C36" s="97"/>
      <c r="D36" s="99"/>
      <c r="E36" s="100"/>
      <c r="F36" s="100"/>
      <c r="G36" s="100"/>
      <c r="H36" s="100"/>
      <c r="I36" s="100"/>
      <c r="J36" s="100"/>
      <c r="K36" s="100"/>
      <c r="L36" s="100"/>
      <c r="M36" s="207"/>
      <c r="N36" s="207"/>
      <c r="O36" s="207"/>
      <c r="P36" s="207"/>
      <c r="Q36" s="207"/>
      <c r="R36" s="207"/>
    </row>
    <row r="37" spans="1:18" s="92" customFormat="1" ht="19.5" customHeight="1">
      <c r="A37" s="101">
        <v>710</v>
      </c>
      <c r="B37" s="101"/>
      <c r="C37" s="101"/>
      <c r="D37" s="102" t="s">
        <v>170</v>
      </c>
      <c r="E37" s="103">
        <f>SUM(E38:E39)</f>
        <v>153800</v>
      </c>
      <c r="F37" s="103">
        <f aca="true" t="shared" si="2" ref="F37:L37">SUM(F38:F39)</f>
        <v>153800</v>
      </c>
      <c r="G37" s="103">
        <f t="shared" si="2"/>
        <v>0</v>
      </c>
      <c r="H37" s="103">
        <f t="shared" si="2"/>
        <v>0</v>
      </c>
      <c r="I37" s="103">
        <f t="shared" si="2"/>
        <v>0</v>
      </c>
      <c r="J37" s="103">
        <f t="shared" si="2"/>
        <v>0</v>
      </c>
      <c r="K37" s="103">
        <f t="shared" si="2"/>
        <v>0</v>
      </c>
      <c r="L37" s="103">
        <f t="shared" si="2"/>
        <v>0</v>
      </c>
      <c r="M37" s="209"/>
      <c r="N37" s="209"/>
      <c r="O37" s="209"/>
      <c r="P37" s="209"/>
      <c r="Q37" s="209"/>
      <c r="R37" s="209"/>
    </row>
    <row r="38" spans="1:18" s="92" customFormat="1" ht="19.5" customHeight="1">
      <c r="A38" s="205"/>
      <c r="B38" s="205">
        <v>71004</v>
      </c>
      <c r="C38" s="205"/>
      <c r="D38" s="217" t="s">
        <v>289</v>
      </c>
      <c r="E38" s="206">
        <v>150000</v>
      </c>
      <c r="F38" s="206">
        <v>150000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9"/>
      <c r="N38" s="209"/>
      <c r="O38" s="209"/>
      <c r="P38" s="209"/>
      <c r="Q38" s="209"/>
      <c r="R38" s="209"/>
    </row>
    <row r="39" spans="1:18" s="41" customFormat="1" ht="19.5" customHeight="1">
      <c r="A39" s="97"/>
      <c r="B39" s="97">
        <v>71095</v>
      </c>
      <c r="C39" s="97"/>
      <c r="D39" s="99" t="s">
        <v>171</v>
      </c>
      <c r="E39" s="100">
        <v>3800</v>
      </c>
      <c r="F39" s="100">
        <v>3800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207"/>
      <c r="N39" s="207"/>
      <c r="O39" s="207"/>
      <c r="P39" s="207"/>
      <c r="Q39" s="207"/>
      <c r="R39" s="207"/>
    </row>
    <row r="40" spans="1:18" s="41" customFormat="1" ht="19.5" customHeight="1" hidden="1">
      <c r="A40" s="97"/>
      <c r="B40" s="97"/>
      <c r="C40" s="97"/>
      <c r="D40" s="99"/>
      <c r="E40" s="100"/>
      <c r="F40" s="100"/>
      <c r="G40" s="100"/>
      <c r="H40" s="100"/>
      <c r="I40" s="100"/>
      <c r="J40" s="100"/>
      <c r="K40" s="100"/>
      <c r="L40" s="100"/>
      <c r="M40" s="207"/>
      <c r="N40" s="207"/>
      <c r="O40" s="207"/>
      <c r="P40" s="207"/>
      <c r="Q40" s="207"/>
      <c r="R40" s="207"/>
    </row>
    <row r="41" spans="1:18" s="92" customFormat="1" ht="19.5" customHeight="1">
      <c r="A41" s="101">
        <v>750</v>
      </c>
      <c r="B41" s="101"/>
      <c r="C41" s="101"/>
      <c r="D41" s="102" t="s">
        <v>116</v>
      </c>
      <c r="E41" s="103">
        <f aca="true" t="shared" si="3" ref="E41:L41">SUM(E42,E48,E50,E61,E63)</f>
        <v>1711648</v>
      </c>
      <c r="F41" s="103">
        <f t="shared" si="3"/>
        <v>1687908</v>
      </c>
      <c r="G41" s="103">
        <f t="shared" si="3"/>
        <v>1060954</v>
      </c>
      <c r="H41" s="103">
        <f t="shared" si="3"/>
        <v>183134</v>
      </c>
      <c r="I41" s="103">
        <f t="shared" si="3"/>
        <v>0</v>
      </c>
      <c r="J41" s="103">
        <f t="shared" si="3"/>
        <v>0</v>
      </c>
      <c r="K41" s="103">
        <f t="shared" si="3"/>
        <v>0</v>
      </c>
      <c r="L41" s="103">
        <f t="shared" si="3"/>
        <v>23740</v>
      </c>
      <c r="M41" s="209"/>
      <c r="N41" s="209"/>
      <c r="O41" s="209"/>
      <c r="P41" s="209"/>
      <c r="Q41" s="209"/>
      <c r="R41" s="209"/>
    </row>
    <row r="42" spans="1:18" s="41" customFormat="1" ht="19.5" customHeight="1">
      <c r="A42" s="97"/>
      <c r="B42" s="97">
        <v>75011</v>
      </c>
      <c r="C42" s="97"/>
      <c r="D42" s="99" t="s">
        <v>172</v>
      </c>
      <c r="E42" s="100">
        <v>79109</v>
      </c>
      <c r="F42" s="100">
        <v>72109</v>
      </c>
      <c r="G42" s="100">
        <v>57940</v>
      </c>
      <c r="H42" s="100">
        <v>10169</v>
      </c>
      <c r="I42" s="100">
        <v>0</v>
      </c>
      <c r="J42" s="100">
        <v>0</v>
      </c>
      <c r="K42" s="100">
        <v>0</v>
      </c>
      <c r="L42" s="100">
        <v>7000</v>
      </c>
      <c r="M42" s="207"/>
      <c r="N42" s="207"/>
      <c r="O42" s="207"/>
      <c r="P42" s="207"/>
      <c r="Q42" s="207"/>
      <c r="R42" s="207"/>
    </row>
    <row r="43" spans="1:18" s="41" customFormat="1" ht="19.5" customHeight="1" hidden="1">
      <c r="A43" s="97"/>
      <c r="B43" s="97"/>
      <c r="C43" s="97"/>
      <c r="D43" s="99"/>
      <c r="E43" s="100"/>
      <c r="F43" s="100"/>
      <c r="G43" s="100"/>
      <c r="H43" s="100"/>
      <c r="I43" s="100"/>
      <c r="J43" s="100"/>
      <c r="K43" s="100"/>
      <c r="L43" s="100"/>
      <c r="M43" s="207"/>
      <c r="N43" s="207"/>
      <c r="O43" s="207"/>
      <c r="P43" s="207"/>
      <c r="Q43" s="207"/>
      <c r="R43" s="207"/>
    </row>
    <row r="44" spans="1:18" s="41" customFormat="1" ht="19.5" customHeight="1" hidden="1">
      <c r="A44" s="97"/>
      <c r="B44" s="97"/>
      <c r="C44" s="97"/>
      <c r="D44" s="99"/>
      <c r="E44" s="100"/>
      <c r="F44" s="100"/>
      <c r="G44" s="100"/>
      <c r="H44" s="100"/>
      <c r="I44" s="100"/>
      <c r="J44" s="100"/>
      <c r="K44" s="100"/>
      <c r="L44" s="100"/>
      <c r="M44" s="207"/>
      <c r="N44" s="207"/>
      <c r="O44" s="207"/>
      <c r="P44" s="207"/>
      <c r="Q44" s="207"/>
      <c r="R44" s="207"/>
    </row>
    <row r="45" spans="1:18" s="41" customFormat="1" ht="19.5" customHeight="1" hidden="1">
      <c r="A45" s="97"/>
      <c r="B45" s="97"/>
      <c r="C45" s="97"/>
      <c r="D45" s="99"/>
      <c r="E45" s="100"/>
      <c r="F45" s="100"/>
      <c r="G45" s="100"/>
      <c r="H45" s="100"/>
      <c r="I45" s="100"/>
      <c r="J45" s="100"/>
      <c r="K45" s="100"/>
      <c r="L45" s="100"/>
      <c r="M45" s="207"/>
      <c r="N45" s="207"/>
      <c r="O45" s="207"/>
      <c r="P45" s="207"/>
      <c r="Q45" s="207"/>
      <c r="R45" s="207"/>
    </row>
    <row r="46" spans="1:18" s="41" customFormat="1" ht="19.5" customHeight="1" hidden="1">
      <c r="A46" s="97"/>
      <c r="B46" s="97"/>
      <c r="C46" s="97"/>
      <c r="D46" s="99"/>
      <c r="E46" s="100"/>
      <c r="F46" s="100"/>
      <c r="G46" s="100"/>
      <c r="H46" s="100"/>
      <c r="I46" s="100"/>
      <c r="J46" s="100"/>
      <c r="K46" s="100"/>
      <c r="L46" s="100"/>
      <c r="M46" s="207"/>
      <c r="N46" s="207"/>
      <c r="O46" s="207"/>
      <c r="P46" s="207"/>
      <c r="Q46" s="207"/>
      <c r="R46" s="207"/>
    </row>
    <row r="47" spans="1:18" s="41" customFormat="1" ht="19.5" customHeight="1" hidden="1">
      <c r="A47" s="97"/>
      <c r="B47" s="97"/>
      <c r="C47" s="97"/>
      <c r="D47" s="99"/>
      <c r="E47" s="100"/>
      <c r="F47" s="100"/>
      <c r="G47" s="100"/>
      <c r="H47" s="100"/>
      <c r="I47" s="100"/>
      <c r="J47" s="100"/>
      <c r="K47" s="100"/>
      <c r="L47" s="100"/>
      <c r="M47" s="207"/>
      <c r="N47" s="207"/>
      <c r="O47" s="207"/>
      <c r="P47" s="207"/>
      <c r="Q47" s="207"/>
      <c r="R47" s="207"/>
    </row>
    <row r="48" spans="1:18" s="41" customFormat="1" ht="19.5" customHeight="1">
      <c r="A48" s="97"/>
      <c r="B48" s="97">
        <v>75022</v>
      </c>
      <c r="C48" s="97"/>
      <c r="D48" s="99" t="s">
        <v>173</v>
      </c>
      <c r="E48" s="100">
        <v>93000</v>
      </c>
      <c r="F48" s="100">
        <v>88000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5000</v>
      </c>
      <c r="M48" s="207"/>
      <c r="N48" s="207"/>
      <c r="O48" s="207"/>
      <c r="P48" s="207"/>
      <c r="Q48" s="207"/>
      <c r="R48" s="207"/>
    </row>
    <row r="49" spans="1:18" s="41" customFormat="1" ht="19.5" customHeight="1" hidden="1">
      <c r="A49" s="97"/>
      <c r="B49" s="97"/>
      <c r="C49" s="97"/>
      <c r="D49" s="99"/>
      <c r="E49" s="100"/>
      <c r="F49" s="100"/>
      <c r="G49" s="100"/>
      <c r="H49" s="100"/>
      <c r="I49" s="100"/>
      <c r="J49" s="100"/>
      <c r="K49" s="100"/>
      <c r="L49" s="100"/>
      <c r="M49" s="207"/>
      <c r="N49" s="207"/>
      <c r="O49" s="207"/>
      <c r="P49" s="207"/>
      <c r="Q49" s="207"/>
      <c r="R49" s="207"/>
    </row>
    <row r="50" spans="1:18" s="41" customFormat="1" ht="19.5" customHeight="1">
      <c r="A50" s="97"/>
      <c r="B50" s="97">
        <v>75023</v>
      </c>
      <c r="C50" s="97"/>
      <c r="D50" s="99" t="s">
        <v>174</v>
      </c>
      <c r="E50" s="100">
        <v>1217920</v>
      </c>
      <c r="F50" s="100">
        <v>1206180</v>
      </c>
      <c r="G50" s="100">
        <v>762891</v>
      </c>
      <c r="H50" s="100">
        <v>126889</v>
      </c>
      <c r="I50" s="100">
        <v>0</v>
      </c>
      <c r="J50" s="100">
        <v>0</v>
      </c>
      <c r="K50" s="100">
        <v>0</v>
      </c>
      <c r="L50" s="100">
        <v>11740</v>
      </c>
      <c r="M50" s="207"/>
      <c r="N50" s="207"/>
      <c r="O50" s="207"/>
      <c r="P50" s="207"/>
      <c r="Q50" s="207"/>
      <c r="R50" s="207"/>
    </row>
    <row r="51" spans="1:18" s="41" customFormat="1" ht="21" customHeight="1" hidden="1">
      <c r="A51" s="97"/>
      <c r="B51" s="97"/>
      <c r="C51" s="97"/>
      <c r="D51" s="99"/>
      <c r="E51" s="100"/>
      <c r="F51" s="100"/>
      <c r="G51" s="100"/>
      <c r="H51" s="100"/>
      <c r="I51" s="100"/>
      <c r="J51" s="100"/>
      <c r="K51" s="100"/>
      <c r="L51" s="100"/>
      <c r="M51" s="207"/>
      <c r="N51" s="207"/>
      <c r="O51" s="207"/>
      <c r="P51" s="207"/>
      <c r="Q51" s="207"/>
      <c r="R51" s="207"/>
    </row>
    <row r="52" spans="1:18" s="41" customFormat="1" ht="21" customHeight="1" hidden="1">
      <c r="A52" s="104"/>
      <c r="B52" s="104"/>
      <c r="C52" s="104"/>
      <c r="D52" s="105"/>
      <c r="E52" s="106"/>
      <c r="F52" s="106"/>
      <c r="G52" s="106"/>
      <c r="H52" s="106"/>
      <c r="I52" s="106"/>
      <c r="J52" s="106"/>
      <c r="K52" s="106"/>
      <c r="L52" s="106"/>
      <c r="M52" s="207"/>
      <c r="N52" s="207"/>
      <c r="O52" s="207"/>
      <c r="P52" s="207"/>
      <c r="Q52" s="207"/>
      <c r="R52" s="207"/>
    </row>
    <row r="53" spans="1:18" s="41" customFormat="1" ht="21" customHeight="1" hidden="1">
      <c r="A53" s="104"/>
      <c r="B53" s="104"/>
      <c r="C53" s="104"/>
      <c r="D53" s="105"/>
      <c r="E53" s="106"/>
      <c r="F53" s="106"/>
      <c r="G53" s="106"/>
      <c r="H53" s="106"/>
      <c r="I53" s="106"/>
      <c r="J53" s="106"/>
      <c r="K53" s="106"/>
      <c r="L53" s="106"/>
      <c r="M53" s="207"/>
      <c r="N53" s="207"/>
      <c r="O53" s="207"/>
      <c r="P53" s="207"/>
      <c r="Q53" s="207"/>
      <c r="R53" s="207"/>
    </row>
    <row r="54" spans="1:18" s="41" customFormat="1" ht="21" customHeight="1" hidden="1">
      <c r="A54" s="97"/>
      <c r="B54" s="97"/>
      <c r="C54" s="97"/>
      <c r="D54" s="99"/>
      <c r="E54" s="100"/>
      <c r="F54" s="100"/>
      <c r="G54" s="100"/>
      <c r="H54" s="100"/>
      <c r="I54" s="100"/>
      <c r="J54" s="100"/>
      <c r="K54" s="100"/>
      <c r="L54" s="100"/>
      <c r="M54" s="207"/>
      <c r="N54" s="207"/>
      <c r="O54" s="207"/>
      <c r="P54" s="207"/>
      <c r="Q54" s="207"/>
      <c r="R54" s="207"/>
    </row>
    <row r="55" spans="1:18" s="41" customFormat="1" ht="21" customHeight="1" hidden="1">
      <c r="A55" s="104"/>
      <c r="B55" s="104"/>
      <c r="C55" s="104"/>
      <c r="D55" s="105"/>
      <c r="E55" s="106"/>
      <c r="F55" s="106"/>
      <c r="G55" s="106"/>
      <c r="H55" s="106"/>
      <c r="I55" s="106"/>
      <c r="J55" s="106"/>
      <c r="K55" s="106"/>
      <c r="L55" s="106"/>
      <c r="M55" s="207"/>
      <c r="N55" s="207"/>
      <c r="O55" s="207"/>
      <c r="P55" s="207"/>
      <c r="Q55" s="207"/>
      <c r="R55" s="207"/>
    </row>
    <row r="56" spans="1:18" s="41" customFormat="1" ht="21" customHeight="1" hidden="1">
      <c r="A56" s="104"/>
      <c r="B56" s="104"/>
      <c r="C56" s="104"/>
      <c r="D56" s="105"/>
      <c r="E56" s="106"/>
      <c r="F56" s="106"/>
      <c r="G56" s="106"/>
      <c r="H56" s="106"/>
      <c r="I56" s="106"/>
      <c r="J56" s="106"/>
      <c r="K56" s="106"/>
      <c r="L56" s="106"/>
      <c r="M56" s="207"/>
      <c r="N56" s="207"/>
      <c r="O56" s="207"/>
      <c r="P56" s="207"/>
      <c r="Q56" s="207"/>
      <c r="R56" s="207"/>
    </row>
    <row r="57" spans="1:18" s="41" customFormat="1" ht="21" customHeight="1" hidden="1">
      <c r="A57" s="104"/>
      <c r="B57" s="104"/>
      <c r="C57" s="104"/>
      <c r="D57" s="105"/>
      <c r="E57" s="106"/>
      <c r="F57" s="106"/>
      <c r="G57" s="106"/>
      <c r="H57" s="106"/>
      <c r="I57" s="106"/>
      <c r="J57" s="106"/>
      <c r="K57" s="106"/>
      <c r="L57" s="106"/>
      <c r="M57" s="207"/>
      <c r="N57" s="207"/>
      <c r="O57" s="207"/>
      <c r="P57" s="207"/>
      <c r="Q57" s="207"/>
      <c r="R57" s="207"/>
    </row>
    <row r="58" spans="1:18" s="41" customFormat="1" ht="63" customHeight="1" hidden="1">
      <c r="A58" s="104"/>
      <c r="B58" s="104"/>
      <c r="C58" s="104"/>
      <c r="D58" s="99"/>
      <c r="E58" s="106"/>
      <c r="F58" s="106"/>
      <c r="G58" s="106"/>
      <c r="H58" s="106"/>
      <c r="I58" s="106"/>
      <c r="J58" s="106"/>
      <c r="K58" s="106"/>
      <c r="L58" s="106"/>
      <c r="M58" s="207"/>
      <c r="N58" s="207"/>
      <c r="O58" s="207"/>
      <c r="P58" s="207"/>
      <c r="Q58" s="207"/>
      <c r="R58" s="207"/>
    </row>
    <row r="59" spans="1:18" s="41" customFormat="1" ht="30.75" customHeight="1" hidden="1">
      <c r="A59" s="104"/>
      <c r="B59" s="104"/>
      <c r="C59" s="104"/>
      <c r="D59" s="105"/>
      <c r="E59" s="106"/>
      <c r="F59" s="106"/>
      <c r="G59" s="106"/>
      <c r="H59" s="106"/>
      <c r="I59" s="106"/>
      <c r="J59" s="106"/>
      <c r="K59" s="106"/>
      <c r="L59" s="106"/>
      <c r="M59" s="207"/>
      <c r="N59" s="207"/>
      <c r="O59" s="207"/>
      <c r="P59" s="207"/>
      <c r="Q59" s="207"/>
      <c r="R59" s="207"/>
    </row>
    <row r="60" spans="1:18" s="41" customFormat="1" ht="19.5" customHeight="1" hidden="1">
      <c r="A60" s="104"/>
      <c r="B60" s="104"/>
      <c r="C60" s="104"/>
      <c r="D60" s="105"/>
      <c r="E60" s="106"/>
      <c r="F60" s="106"/>
      <c r="G60" s="106"/>
      <c r="H60" s="106"/>
      <c r="I60" s="106"/>
      <c r="J60" s="106"/>
      <c r="K60" s="106"/>
      <c r="L60" s="106"/>
      <c r="M60" s="207"/>
      <c r="N60" s="207"/>
      <c r="O60" s="207"/>
      <c r="P60" s="207"/>
      <c r="Q60" s="207"/>
      <c r="R60" s="207"/>
    </row>
    <row r="61" spans="1:18" s="41" customFormat="1" ht="21.75" customHeight="1">
      <c r="A61" s="104"/>
      <c r="B61" s="104">
        <v>75075</v>
      </c>
      <c r="C61" s="104"/>
      <c r="D61" s="105" t="s">
        <v>175</v>
      </c>
      <c r="E61" s="106">
        <v>6000</v>
      </c>
      <c r="F61" s="106">
        <v>6000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207"/>
      <c r="N61" s="207"/>
      <c r="O61" s="207"/>
      <c r="P61" s="207"/>
      <c r="Q61" s="207"/>
      <c r="R61" s="207"/>
    </row>
    <row r="62" spans="1:18" s="41" customFormat="1" ht="19.5" customHeight="1" hidden="1">
      <c r="A62" s="104"/>
      <c r="B62" s="104"/>
      <c r="C62" s="104"/>
      <c r="D62" s="105"/>
      <c r="E62" s="106"/>
      <c r="F62" s="106"/>
      <c r="G62" s="106"/>
      <c r="H62" s="106"/>
      <c r="I62" s="106"/>
      <c r="J62" s="106"/>
      <c r="K62" s="106"/>
      <c r="L62" s="106"/>
      <c r="M62" s="207"/>
      <c r="N62" s="207"/>
      <c r="O62" s="207"/>
      <c r="P62" s="207"/>
      <c r="Q62" s="207"/>
      <c r="R62" s="207"/>
    </row>
    <row r="63" spans="1:18" s="41" customFormat="1" ht="19.5" customHeight="1">
      <c r="A63" s="97"/>
      <c r="B63" s="97">
        <v>75095</v>
      </c>
      <c r="C63" s="104"/>
      <c r="D63" s="99" t="s">
        <v>171</v>
      </c>
      <c r="E63" s="100">
        <v>315619</v>
      </c>
      <c r="F63" s="100">
        <v>315619</v>
      </c>
      <c r="G63" s="100">
        <v>240123</v>
      </c>
      <c r="H63" s="100">
        <v>46076</v>
      </c>
      <c r="I63" s="100">
        <v>0</v>
      </c>
      <c r="J63" s="100">
        <v>0</v>
      </c>
      <c r="K63" s="100">
        <v>0</v>
      </c>
      <c r="L63" s="100">
        <v>0</v>
      </c>
      <c r="M63" s="207"/>
      <c r="N63" s="207"/>
      <c r="O63" s="207"/>
      <c r="P63" s="207"/>
      <c r="Q63" s="207"/>
      <c r="R63" s="207"/>
    </row>
    <row r="64" spans="1:18" s="41" customFormat="1" ht="19.5" customHeight="1" hidden="1">
      <c r="A64" s="104"/>
      <c r="B64" s="104"/>
      <c r="C64" s="104"/>
      <c r="D64" s="99"/>
      <c r="E64" s="106"/>
      <c r="F64" s="106"/>
      <c r="G64" s="106"/>
      <c r="H64" s="106"/>
      <c r="I64" s="106"/>
      <c r="J64" s="106"/>
      <c r="K64" s="106"/>
      <c r="L64" s="106"/>
      <c r="M64" s="207"/>
      <c r="N64" s="207"/>
      <c r="O64" s="207"/>
      <c r="P64" s="207"/>
      <c r="Q64" s="207"/>
      <c r="R64" s="207"/>
    </row>
    <row r="65" spans="1:18" s="41" customFormat="1" ht="19.5" customHeight="1" hidden="1">
      <c r="A65" s="104"/>
      <c r="B65" s="104"/>
      <c r="C65" s="104"/>
      <c r="D65" s="105"/>
      <c r="E65" s="106"/>
      <c r="F65" s="106"/>
      <c r="G65" s="106"/>
      <c r="H65" s="106"/>
      <c r="I65" s="106"/>
      <c r="J65" s="106"/>
      <c r="K65" s="106"/>
      <c r="L65" s="106"/>
      <c r="M65" s="207"/>
      <c r="N65" s="207"/>
      <c r="O65" s="207"/>
      <c r="P65" s="207"/>
      <c r="Q65" s="207"/>
      <c r="R65" s="207"/>
    </row>
    <row r="66" spans="1:18" s="41" customFormat="1" ht="19.5" customHeight="1" hidden="1">
      <c r="A66" s="104"/>
      <c r="B66" s="104"/>
      <c r="C66" s="104"/>
      <c r="D66" s="105"/>
      <c r="E66" s="106"/>
      <c r="F66" s="106"/>
      <c r="G66" s="106"/>
      <c r="H66" s="106"/>
      <c r="I66" s="106"/>
      <c r="J66" s="106"/>
      <c r="K66" s="106"/>
      <c r="L66" s="106"/>
      <c r="M66" s="207"/>
      <c r="N66" s="207"/>
      <c r="O66" s="207"/>
      <c r="P66" s="207"/>
      <c r="Q66" s="207"/>
      <c r="R66" s="207"/>
    </row>
    <row r="67" spans="1:18" s="41" customFormat="1" ht="19.5" customHeight="1" hidden="1">
      <c r="A67" s="104"/>
      <c r="B67" s="104"/>
      <c r="C67" s="104"/>
      <c r="D67" s="105"/>
      <c r="E67" s="106"/>
      <c r="F67" s="106"/>
      <c r="G67" s="106"/>
      <c r="H67" s="106"/>
      <c r="I67" s="106"/>
      <c r="J67" s="106"/>
      <c r="K67" s="106"/>
      <c r="L67" s="106"/>
      <c r="M67" s="207"/>
      <c r="N67" s="207"/>
      <c r="O67" s="207"/>
      <c r="P67" s="207"/>
      <c r="Q67" s="207"/>
      <c r="R67" s="207"/>
    </row>
    <row r="68" spans="1:18" s="41" customFormat="1" ht="19.5" customHeight="1" hidden="1">
      <c r="A68" s="104"/>
      <c r="B68" s="104"/>
      <c r="C68" s="104"/>
      <c r="D68" s="105"/>
      <c r="E68" s="106"/>
      <c r="F68" s="106"/>
      <c r="G68" s="106"/>
      <c r="H68" s="106"/>
      <c r="I68" s="106"/>
      <c r="J68" s="106"/>
      <c r="K68" s="106"/>
      <c r="L68" s="106"/>
      <c r="M68" s="207"/>
      <c r="N68" s="207"/>
      <c r="O68" s="207"/>
      <c r="P68" s="207"/>
      <c r="Q68" s="207"/>
      <c r="R68" s="207"/>
    </row>
    <row r="69" spans="1:18" s="92" customFormat="1" ht="60" customHeight="1">
      <c r="A69" s="107">
        <v>751</v>
      </c>
      <c r="B69" s="107"/>
      <c r="C69" s="107"/>
      <c r="D69" s="108" t="s">
        <v>235</v>
      </c>
      <c r="E69" s="109">
        <v>824</v>
      </c>
      <c r="F69" s="109">
        <v>824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209"/>
      <c r="N69" s="209"/>
      <c r="O69" s="209"/>
      <c r="P69" s="209"/>
      <c r="Q69" s="209"/>
      <c r="R69" s="209"/>
    </row>
    <row r="70" spans="1:18" s="41" customFormat="1" ht="30" customHeight="1">
      <c r="A70" s="104"/>
      <c r="B70" s="104">
        <v>75101</v>
      </c>
      <c r="C70" s="104"/>
      <c r="D70" s="105" t="s">
        <v>176</v>
      </c>
      <c r="E70" s="106">
        <v>824</v>
      </c>
      <c r="F70" s="106">
        <v>824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207"/>
      <c r="N70" s="207"/>
      <c r="O70" s="207"/>
      <c r="P70" s="207"/>
      <c r="Q70" s="207"/>
      <c r="R70" s="207"/>
    </row>
    <row r="71" spans="1:18" s="41" customFormat="1" ht="19.5" customHeight="1" hidden="1">
      <c r="A71" s="104"/>
      <c r="B71" s="104"/>
      <c r="C71" s="104"/>
      <c r="D71" s="105"/>
      <c r="E71" s="106"/>
      <c r="F71" s="106"/>
      <c r="G71" s="106"/>
      <c r="H71" s="106"/>
      <c r="I71" s="106"/>
      <c r="J71" s="106"/>
      <c r="K71" s="106"/>
      <c r="L71" s="106"/>
      <c r="M71" s="207"/>
      <c r="N71" s="207"/>
      <c r="O71" s="207"/>
      <c r="P71" s="207"/>
      <c r="Q71" s="207"/>
      <c r="R71" s="207"/>
    </row>
    <row r="72" spans="1:18" s="41" customFormat="1" ht="19.5" customHeight="1" hidden="1">
      <c r="A72" s="104"/>
      <c r="B72" s="104"/>
      <c r="C72" s="104"/>
      <c r="D72" s="105"/>
      <c r="E72" s="106"/>
      <c r="F72" s="106"/>
      <c r="G72" s="106"/>
      <c r="H72" s="106"/>
      <c r="I72" s="106"/>
      <c r="J72" s="106"/>
      <c r="K72" s="106"/>
      <c r="L72" s="106"/>
      <c r="M72" s="207"/>
      <c r="N72" s="207"/>
      <c r="O72" s="207"/>
      <c r="P72" s="207"/>
      <c r="Q72" s="207"/>
      <c r="R72" s="207"/>
    </row>
    <row r="73" spans="1:18" s="41" customFormat="1" ht="19.5" customHeight="1" hidden="1">
      <c r="A73" s="104"/>
      <c r="B73" s="104"/>
      <c r="C73" s="104"/>
      <c r="D73" s="105"/>
      <c r="E73" s="106"/>
      <c r="F73" s="106"/>
      <c r="G73" s="106"/>
      <c r="H73" s="106"/>
      <c r="I73" s="106"/>
      <c r="J73" s="106"/>
      <c r="K73" s="106"/>
      <c r="L73" s="106"/>
      <c r="M73" s="207"/>
      <c r="N73" s="207"/>
      <c r="O73" s="207"/>
      <c r="P73" s="207"/>
      <c r="Q73" s="207"/>
      <c r="R73" s="207"/>
    </row>
    <row r="74" spans="1:18" s="41" customFormat="1" ht="19.5" customHeight="1" hidden="1">
      <c r="A74" s="97"/>
      <c r="B74" s="97"/>
      <c r="C74" s="97"/>
      <c r="D74" s="99"/>
      <c r="E74" s="100"/>
      <c r="F74" s="100"/>
      <c r="G74" s="100"/>
      <c r="H74" s="100"/>
      <c r="I74" s="100"/>
      <c r="J74" s="100"/>
      <c r="K74" s="100"/>
      <c r="L74" s="100"/>
      <c r="M74" s="207"/>
      <c r="N74" s="207"/>
      <c r="O74" s="207"/>
      <c r="P74" s="207"/>
      <c r="Q74" s="207"/>
      <c r="R74" s="207"/>
    </row>
    <row r="75" spans="1:18" s="41" customFormat="1" ht="29.25" customHeight="1">
      <c r="A75" s="107">
        <v>754</v>
      </c>
      <c r="B75" s="107"/>
      <c r="C75" s="107"/>
      <c r="D75" s="108" t="s">
        <v>118</v>
      </c>
      <c r="E75" s="109">
        <f>SUM(E78:E84)</f>
        <v>137810</v>
      </c>
      <c r="F75" s="109">
        <f aca="true" t="shared" si="4" ref="F75:L75">SUM(F78:F84)</f>
        <v>137810</v>
      </c>
      <c r="G75" s="109">
        <f t="shared" si="4"/>
        <v>33310</v>
      </c>
      <c r="H75" s="109">
        <f t="shared" si="4"/>
        <v>5300</v>
      </c>
      <c r="I75" s="109">
        <f t="shared" si="4"/>
        <v>0</v>
      </c>
      <c r="J75" s="109">
        <f t="shared" si="4"/>
        <v>0</v>
      </c>
      <c r="K75" s="109">
        <f t="shared" si="4"/>
        <v>0</v>
      </c>
      <c r="L75" s="109">
        <f t="shared" si="4"/>
        <v>0</v>
      </c>
      <c r="M75" s="207"/>
      <c r="N75" s="207"/>
      <c r="O75" s="207"/>
      <c r="P75" s="207"/>
      <c r="Q75" s="207"/>
      <c r="R75" s="207"/>
    </row>
    <row r="76" spans="1:18" s="92" customFormat="1" ht="21" customHeight="1" hidden="1">
      <c r="A76" s="205"/>
      <c r="B76" s="205"/>
      <c r="C76" s="205"/>
      <c r="D76" s="217"/>
      <c r="E76" s="206"/>
      <c r="F76" s="206"/>
      <c r="G76" s="206"/>
      <c r="H76" s="206"/>
      <c r="I76" s="206"/>
      <c r="J76" s="206"/>
      <c r="K76" s="206"/>
      <c r="L76" s="206"/>
      <c r="M76" s="209"/>
      <c r="N76" s="209"/>
      <c r="O76" s="209"/>
      <c r="P76" s="209"/>
      <c r="Q76" s="209"/>
      <c r="R76" s="209"/>
    </row>
    <row r="77" spans="1:18" s="92" customFormat="1" ht="49.5" customHeight="1" hidden="1">
      <c r="A77" s="128"/>
      <c r="B77" s="128"/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209"/>
      <c r="N77" s="209"/>
      <c r="O77" s="209"/>
      <c r="P77" s="209"/>
      <c r="Q77" s="209"/>
      <c r="R77" s="209"/>
    </row>
    <row r="78" spans="1:18" s="41" customFormat="1" ht="19.5" customHeight="1">
      <c r="A78" s="104"/>
      <c r="B78" s="104">
        <v>75412</v>
      </c>
      <c r="C78" s="104"/>
      <c r="D78" s="105" t="s">
        <v>177</v>
      </c>
      <c r="E78" s="106">
        <v>135910</v>
      </c>
      <c r="F78" s="106">
        <v>135910</v>
      </c>
      <c r="G78" s="106">
        <v>33310</v>
      </c>
      <c r="H78" s="106">
        <v>5300</v>
      </c>
      <c r="I78" s="106">
        <v>0</v>
      </c>
      <c r="J78" s="106">
        <v>0</v>
      </c>
      <c r="K78" s="106">
        <v>0</v>
      </c>
      <c r="L78" s="106">
        <v>0</v>
      </c>
      <c r="M78" s="207"/>
      <c r="N78" s="207"/>
      <c r="O78" s="207"/>
      <c r="P78" s="207"/>
      <c r="Q78" s="207"/>
      <c r="R78" s="207"/>
    </row>
    <row r="79" spans="1:18" s="41" customFormat="1" ht="19.5" customHeight="1" hidden="1">
      <c r="A79" s="104"/>
      <c r="B79" s="104"/>
      <c r="C79" s="104"/>
      <c r="D79" s="105"/>
      <c r="E79" s="106"/>
      <c r="F79" s="106"/>
      <c r="G79" s="106"/>
      <c r="H79" s="106"/>
      <c r="I79" s="106"/>
      <c r="J79" s="106"/>
      <c r="K79" s="106"/>
      <c r="L79" s="106"/>
      <c r="M79" s="207"/>
      <c r="N79" s="207"/>
      <c r="O79" s="207"/>
      <c r="P79" s="207"/>
      <c r="Q79" s="207"/>
      <c r="R79" s="207"/>
    </row>
    <row r="80" spans="1:18" s="41" customFormat="1" ht="19.5" customHeight="1" hidden="1">
      <c r="A80" s="104"/>
      <c r="B80" s="104"/>
      <c r="C80" s="104"/>
      <c r="D80" s="105"/>
      <c r="E80" s="106"/>
      <c r="F80" s="106"/>
      <c r="G80" s="106"/>
      <c r="H80" s="106"/>
      <c r="I80" s="106"/>
      <c r="J80" s="106"/>
      <c r="K80" s="106"/>
      <c r="L80" s="106"/>
      <c r="M80" s="207"/>
      <c r="N80" s="207"/>
      <c r="O80" s="207"/>
      <c r="P80" s="207"/>
      <c r="Q80" s="207"/>
      <c r="R80" s="207"/>
    </row>
    <row r="81" spans="1:18" s="41" customFormat="1" ht="19.5" customHeight="1" hidden="1">
      <c r="A81" s="104"/>
      <c r="B81" s="104"/>
      <c r="C81" s="104"/>
      <c r="D81" s="105"/>
      <c r="E81" s="106"/>
      <c r="F81" s="106"/>
      <c r="G81" s="106"/>
      <c r="H81" s="106"/>
      <c r="I81" s="106"/>
      <c r="J81" s="106"/>
      <c r="K81" s="106"/>
      <c r="L81" s="106"/>
      <c r="M81" s="207"/>
      <c r="N81" s="207"/>
      <c r="O81" s="207"/>
      <c r="P81" s="207"/>
      <c r="Q81" s="207"/>
      <c r="R81" s="207"/>
    </row>
    <row r="82" spans="1:18" s="41" customFormat="1" ht="19.5" customHeight="1">
      <c r="A82" s="104"/>
      <c r="B82" s="104">
        <v>75414</v>
      </c>
      <c r="C82" s="104"/>
      <c r="D82" s="105" t="s">
        <v>178</v>
      </c>
      <c r="E82" s="106">
        <v>900</v>
      </c>
      <c r="F82" s="106">
        <v>900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207"/>
      <c r="N82" s="207"/>
      <c r="O82" s="207"/>
      <c r="P82" s="207"/>
      <c r="Q82" s="207"/>
      <c r="R82" s="207"/>
    </row>
    <row r="83" spans="1:18" s="41" customFormat="1" ht="19.5" customHeight="1" hidden="1">
      <c r="A83" s="104"/>
      <c r="B83" s="104"/>
      <c r="C83" s="104"/>
      <c r="D83" s="105"/>
      <c r="E83" s="106"/>
      <c r="F83" s="106"/>
      <c r="G83" s="106"/>
      <c r="H83" s="106"/>
      <c r="I83" s="106"/>
      <c r="J83" s="106"/>
      <c r="K83" s="106"/>
      <c r="L83" s="106"/>
      <c r="M83" s="207"/>
      <c r="N83" s="207"/>
      <c r="O83" s="207"/>
      <c r="P83" s="207"/>
      <c r="Q83" s="207"/>
      <c r="R83" s="207"/>
    </row>
    <row r="84" spans="1:18" s="41" customFormat="1" ht="19.5" customHeight="1">
      <c r="A84" s="104"/>
      <c r="B84" s="104">
        <v>75421</v>
      </c>
      <c r="C84" s="104"/>
      <c r="D84" s="105" t="s">
        <v>248</v>
      </c>
      <c r="E84" s="106">
        <v>1000</v>
      </c>
      <c r="F84" s="106">
        <v>1000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207"/>
      <c r="N84" s="207"/>
      <c r="O84" s="207"/>
      <c r="P84" s="207"/>
      <c r="Q84" s="207"/>
      <c r="R84" s="207"/>
    </row>
    <row r="85" spans="1:18" s="41" customFormat="1" ht="19.5" customHeight="1" hidden="1">
      <c r="A85" s="104"/>
      <c r="B85" s="104"/>
      <c r="C85" s="104"/>
      <c r="D85" s="105"/>
      <c r="E85" s="106"/>
      <c r="F85" s="106"/>
      <c r="G85" s="106"/>
      <c r="H85" s="106"/>
      <c r="I85" s="106"/>
      <c r="J85" s="106"/>
      <c r="K85" s="106"/>
      <c r="L85" s="106"/>
      <c r="M85" s="207"/>
      <c r="N85" s="207"/>
      <c r="O85" s="207"/>
      <c r="P85" s="207"/>
      <c r="Q85" s="207"/>
      <c r="R85" s="207"/>
    </row>
    <row r="86" spans="1:18" s="41" customFormat="1" ht="78.75" customHeight="1">
      <c r="A86" s="107">
        <v>756</v>
      </c>
      <c r="B86" s="107"/>
      <c r="C86" s="107"/>
      <c r="D86" s="108" t="s">
        <v>119</v>
      </c>
      <c r="E86" s="109">
        <v>63000</v>
      </c>
      <c r="F86" s="109">
        <v>63000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207"/>
      <c r="N86" s="207"/>
      <c r="O86" s="207"/>
      <c r="P86" s="207"/>
      <c r="Q86" s="207"/>
      <c r="R86" s="207"/>
    </row>
    <row r="87" spans="1:18" s="41" customFormat="1" ht="30" customHeight="1">
      <c r="A87" s="104"/>
      <c r="B87" s="104">
        <v>75647</v>
      </c>
      <c r="C87" s="104"/>
      <c r="D87" s="105" t="s">
        <v>179</v>
      </c>
      <c r="E87" s="106">
        <v>63000</v>
      </c>
      <c r="F87" s="106">
        <v>63000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207"/>
      <c r="N87" s="207"/>
      <c r="O87" s="207"/>
      <c r="P87" s="207"/>
      <c r="Q87" s="207"/>
      <c r="R87" s="207"/>
    </row>
    <row r="88" spans="1:18" s="41" customFormat="1" ht="19.5" customHeight="1" hidden="1">
      <c r="A88" s="104"/>
      <c r="B88" s="104"/>
      <c r="C88" s="104"/>
      <c r="D88" s="105"/>
      <c r="E88" s="106"/>
      <c r="F88" s="106"/>
      <c r="G88" s="106"/>
      <c r="H88" s="106"/>
      <c r="I88" s="106"/>
      <c r="J88" s="106"/>
      <c r="K88" s="106"/>
      <c r="L88" s="106"/>
      <c r="M88" s="207"/>
      <c r="N88" s="207"/>
      <c r="O88" s="207"/>
      <c r="P88" s="207"/>
      <c r="Q88" s="207"/>
      <c r="R88" s="207"/>
    </row>
    <row r="89" spans="1:18" s="41" customFormat="1" ht="19.5" customHeight="1" hidden="1">
      <c r="A89" s="104"/>
      <c r="B89" s="104"/>
      <c r="C89" s="104"/>
      <c r="D89" s="105"/>
      <c r="E89" s="106"/>
      <c r="F89" s="106"/>
      <c r="G89" s="106"/>
      <c r="H89" s="106"/>
      <c r="I89" s="106"/>
      <c r="J89" s="106"/>
      <c r="K89" s="106"/>
      <c r="L89" s="106"/>
      <c r="M89" s="207"/>
      <c r="N89" s="207"/>
      <c r="O89" s="207"/>
      <c r="P89" s="207"/>
      <c r="Q89" s="207"/>
      <c r="R89" s="207"/>
    </row>
    <row r="90" spans="1:18" s="41" customFormat="1" ht="19.5" customHeight="1">
      <c r="A90" s="107">
        <v>757</v>
      </c>
      <c r="B90" s="107"/>
      <c r="C90" s="107"/>
      <c r="D90" s="108" t="s">
        <v>180</v>
      </c>
      <c r="E90" s="109">
        <v>33000</v>
      </c>
      <c r="F90" s="109">
        <v>33000</v>
      </c>
      <c r="G90" s="109">
        <v>0</v>
      </c>
      <c r="H90" s="109">
        <v>0</v>
      </c>
      <c r="I90" s="109">
        <v>0</v>
      </c>
      <c r="J90" s="109">
        <v>31000</v>
      </c>
      <c r="K90" s="109">
        <v>0</v>
      </c>
      <c r="L90" s="109">
        <v>0</v>
      </c>
      <c r="M90" s="207"/>
      <c r="N90" s="207"/>
      <c r="O90" s="207"/>
      <c r="P90" s="207"/>
      <c r="Q90" s="207"/>
      <c r="R90" s="207"/>
    </row>
    <row r="91" spans="1:18" s="41" customFormat="1" ht="42" customHeight="1">
      <c r="A91" s="104"/>
      <c r="B91" s="104">
        <v>75702</v>
      </c>
      <c r="C91" s="104"/>
      <c r="D91" s="105" t="s">
        <v>181</v>
      </c>
      <c r="E91" s="106">
        <v>33000</v>
      </c>
      <c r="F91" s="106">
        <v>33000</v>
      </c>
      <c r="G91" s="106">
        <v>0</v>
      </c>
      <c r="H91" s="106">
        <v>0</v>
      </c>
      <c r="I91" s="106">
        <v>0</v>
      </c>
      <c r="J91" s="106">
        <v>31000</v>
      </c>
      <c r="K91" s="106">
        <v>0</v>
      </c>
      <c r="L91" s="106">
        <v>0</v>
      </c>
      <c r="M91" s="207"/>
      <c r="N91" s="207"/>
      <c r="O91" s="207"/>
      <c r="P91" s="207"/>
      <c r="Q91" s="207"/>
      <c r="R91" s="207"/>
    </row>
    <row r="92" spans="1:18" s="41" customFormat="1" ht="45" customHeight="1" hidden="1">
      <c r="A92" s="104"/>
      <c r="B92" s="104"/>
      <c r="C92" s="104"/>
      <c r="D92" s="105"/>
      <c r="E92" s="106"/>
      <c r="F92" s="106"/>
      <c r="G92" s="106"/>
      <c r="H92" s="106"/>
      <c r="I92" s="106"/>
      <c r="J92" s="106"/>
      <c r="K92" s="106"/>
      <c r="L92" s="106"/>
      <c r="M92" s="207"/>
      <c r="N92" s="207"/>
      <c r="O92" s="207"/>
      <c r="P92" s="207"/>
      <c r="Q92" s="207"/>
      <c r="R92" s="207"/>
    </row>
    <row r="93" spans="1:18" s="41" customFormat="1" ht="19.5" customHeight="1" hidden="1">
      <c r="A93" s="104"/>
      <c r="B93" s="104"/>
      <c r="C93" s="104"/>
      <c r="D93" s="105"/>
      <c r="E93" s="106"/>
      <c r="F93" s="106"/>
      <c r="G93" s="106"/>
      <c r="H93" s="106"/>
      <c r="I93" s="106"/>
      <c r="J93" s="106"/>
      <c r="K93" s="106"/>
      <c r="L93" s="106"/>
      <c r="M93" s="207"/>
      <c r="N93" s="207"/>
      <c r="O93" s="207"/>
      <c r="P93" s="207"/>
      <c r="Q93" s="207"/>
      <c r="R93" s="207"/>
    </row>
    <row r="94" spans="1:18" s="41" customFormat="1" ht="19.5" customHeight="1">
      <c r="A94" s="107">
        <v>758</v>
      </c>
      <c r="B94" s="107"/>
      <c r="C94" s="107"/>
      <c r="D94" s="108" t="s">
        <v>131</v>
      </c>
      <c r="E94" s="109">
        <f aca="true" t="shared" si="5" ref="E94:L94">SUM(E95,E99)</f>
        <v>89666</v>
      </c>
      <c r="F94" s="109">
        <f t="shared" si="5"/>
        <v>89666</v>
      </c>
      <c r="G94" s="109">
        <f t="shared" si="5"/>
        <v>0</v>
      </c>
      <c r="H94" s="109">
        <f t="shared" si="5"/>
        <v>0</v>
      </c>
      <c r="I94" s="109">
        <f t="shared" si="5"/>
        <v>0</v>
      </c>
      <c r="J94" s="109">
        <f t="shared" si="5"/>
        <v>0</v>
      </c>
      <c r="K94" s="109">
        <f t="shared" si="5"/>
        <v>0</v>
      </c>
      <c r="L94" s="109">
        <f t="shared" si="5"/>
        <v>0</v>
      </c>
      <c r="M94" s="207"/>
      <c r="N94" s="207"/>
      <c r="O94" s="207"/>
      <c r="P94" s="207"/>
      <c r="Q94" s="207"/>
      <c r="R94" s="207"/>
    </row>
    <row r="95" spans="1:18" s="41" customFormat="1" ht="19.5" customHeight="1">
      <c r="A95" s="97"/>
      <c r="B95" s="97">
        <v>75814</v>
      </c>
      <c r="C95" s="97"/>
      <c r="D95" s="99" t="s">
        <v>236</v>
      </c>
      <c r="E95" s="100">
        <v>18000</v>
      </c>
      <c r="F95" s="100">
        <v>18000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207"/>
      <c r="N95" s="207"/>
      <c r="O95" s="207"/>
      <c r="P95" s="207"/>
      <c r="Q95" s="207"/>
      <c r="R95" s="207"/>
    </row>
    <row r="96" spans="1:18" s="41" customFormat="1" ht="30" customHeight="1" hidden="1">
      <c r="A96" s="104"/>
      <c r="B96" s="104"/>
      <c r="C96" s="104"/>
      <c r="D96" s="105"/>
      <c r="E96" s="106"/>
      <c r="F96" s="106"/>
      <c r="G96" s="106"/>
      <c r="H96" s="106"/>
      <c r="I96" s="106"/>
      <c r="J96" s="106"/>
      <c r="K96" s="106"/>
      <c r="L96" s="106"/>
      <c r="M96" s="207"/>
      <c r="N96" s="207"/>
      <c r="O96" s="207"/>
      <c r="P96" s="207"/>
      <c r="Q96" s="207"/>
      <c r="R96" s="207"/>
    </row>
    <row r="97" spans="1:18" s="41" customFormat="1" ht="19.5" customHeight="1" hidden="1">
      <c r="A97" s="104"/>
      <c r="B97" s="104"/>
      <c r="C97" s="104"/>
      <c r="D97" s="105"/>
      <c r="E97" s="106"/>
      <c r="F97" s="106"/>
      <c r="G97" s="106"/>
      <c r="H97" s="106"/>
      <c r="I97" s="106"/>
      <c r="J97" s="106"/>
      <c r="K97" s="106"/>
      <c r="L97" s="106"/>
      <c r="M97" s="207"/>
      <c r="N97" s="207"/>
      <c r="O97" s="207"/>
      <c r="P97" s="207"/>
      <c r="Q97" s="207"/>
      <c r="R97" s="207"/>
    </row>
    <row r="98" spans="1:18" s="41" customFormat="1" ht="19.5" customHeight="1" hidden="1">
      <c r="A98" s="97"/>
      <c r="B98" s="97"/>
      <c r="C98" s="97"/>
      <c r="D98" s="99"/>
      <c r="E98" s="100"/>
      <c r="F98" s="100"/>
      <c r="G98" s="100"/>
      <c r="H98" s="100"/>
      <c r="I98" s="100"/>
      <c r="J98" s="100"/>
      <c r="K98" s="100"/>
      <c r="L98" s="100"/>
      <c r="M98" s="207"/>
      <c r="N98" s="207"/>
      <c r="O98" s="207"/>
      <c r="P98" s="207"/>
      <c r="Q98" s="207"/>
      <c r="R98" s="207"/>
    </row>
    <row r="99" spans="1:18" s="41" customFormat="1" ht="19.5" customHeight="1">
      <c r="A99" s="104"/>
      <c r="B99" s="104">
        <v>75818</v>
      </c>
      <c r="C99" s="104"/>
      <c r="D99" s="105" t="s">
        <v>182</v>
      </c>
      <c r="E99" s="106">
        <v>71666</v>
      </c>
      <c r="F99" s="106">
        <v>71666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207"/>
      <c r="N99" s="207"/>
      <c r="O99" s="207"/>
      <c r="P99" s="207"/>
      <c r="Q99" s="207"/>
      <c r="R99" s="207"/>
    </row>
    <row r="100" spans="1:18" s="41" customFormat="1" ht="19.5" customHeight="1" hidden="1">
      <c r="A100" s="97"/>
      <c r="B100" s="97"/>
      <c r="C100" s="97"/>
      <c r="D100" s="99"/>
      <c r="E100" s="100"/>
      <c r="F100" s="100"/>
      <c r="G100" s="100"/>
      <c r="H100" s="100"/>
      <c r="I100" s="100"/>
      <c r="J100" s="100"/>
      <c r="K100" s="100"/>
      <c r="L100" s="100"/>
      <c r="M100" s="207"/>
      <c r="N100" s="207"/>
      <c r="O100" s="207"/>
      <c r="P100" s="207"/>
      <c r="Q100" s="207"/>
      <c r="R100" s="207"/>
    </row>
    <row r="101" spans="1:18" s="41" customFormat="1" ht="19.5" customHeight="1">
      <c r="A101" s="107">
        <v>801</v>
      </c>
      <c r="B101" s="107"/>
      <c r="C101" s="107"/>
      <c r="D101" s="108" t="s">
        <v>134</v>
      </c>
      <c r="E101" s="109">
        <f aca="true" t="shared" si="6" ref="E101:L101">SUM(E102,E113,E119,E122,E130,E138,E140)</f>
        <v>3166471</v>
      </c>
      <c r="F101" s="109">
        <f t="shared" si="6"/>
        <v>3166471</v>
      </c>
      <c r="G101" s="109">
        <f t="shared" si="6"/>
        <v>2036886</v>
      </c>
      <c r="H101" s="109">
        <f t="shared" si="6"/>
        <v>377723</v>
      </c>
      <c r="I101" s="109">
        <f t="shared" si="6"/>
        <v>121080</v>
      </c>
      <c r="J101" s="109">
        <f t="shared" si="6"/>
        <v>0</v>
      </c>
      <c r="K101" s="109">
        <f t="shared" si="6"/>
        <v>0</v>
      </c>
      <c r="L101" s="109">
        <f t="shared" si="6"/>
        <v>0</v>
      </c>
      <c r="M101" s="207"/>
      <c r="N101" s="207"/>
      <c r="O101" s="207"/>
      <c r="P101" s="207"/>
      <c r="Q101" s="207"/>
      <c r="R101" s="207"/>
    </row>
    <row r="102" spans="1:18" s="41" customFormat="1" ht="19.5" customHeight="1">
      <c r="A102" s="104"/>
      <c r="B102" s="104">
        <v>80101</v>
      </c>
      <c r="C102" s="104"/>
      <c r="D102" s="105" t="s">
        <v>183</v>
      </c>
      <c r="E102" s="106">
        <v>1900535</v>
      </c>
      <c r="F102" s="106">
        <v>1900535</v>
      </c>
      <c r="G102" s="106">
        <v>1342645</v>
      </c>
      <c r="H102" s="106">
        <v>250467</v>
      </c>
      <c r="I102" s="106">
        <v>0</v>
      </c>
      <c r="J102" s="106">
        <v>0</v>
      </c>
      <c r="K102" s="106">
        <v>0</v>
      </c>
      <c r="L102" s="106">
        <v>0</v>
      </c>
      <c r="M102" s="207"/>
      <c r="N102" s="207"/>
      <c r="O102" s="207"/>
      <c r="P102" s="207"/>
      <c r="Q102" s="207"/>
      <c r="R102" s="207"/>
    </row>
    <row r="103" spans="1:18" s="41" customFormat="1" ht="19.5" customHeight="1" hidden="1">
      <c r="A103" s="104"/>
      <c r="B103" s="104"/>
      <c r="C103" s="104"/>
      <c r="D103" s="99"/>
      <c r="E103" s="106"/>
      <c r="F103" s="106"/>
      <c r="G103" s="106"/>
      <c r="H103" s="106"/>
      <c r="I103" s="106"/>
      <c r="J103" s="106"/>
      <c r="K103" s="106"/>
      <c r="L103" s="106"/>
      <c r="M103" s="207"/>
      <c r="N103" s="207"/>
      <c r="O103" s="207"/>
      <c r="P103" s="207"/>
      <c r="Q103" s="207"/>
      <c r="R103" s="207"/>
    </row>
    <row r="104" spans="1:18" s="41" customFormat="1" ht="19.5" customHeight="1" hidden="1">
      <c r="A104" s="104"/>
      <c r="B104" s="104"/>
      <c r="C104" s="104"/>
      <c r="D104" s="105"/>
      <c r="E104" s="106"/>
      <c r="F104" s="106"/>
      <c r="G104" s="106"/>
      <c r="H104" s="106"/>
      <c r="I104" s="106"/>
      <c r="J104" s="106"/>
      <c r="K104" s="106"/>
      <c r="L104" s="106"/>
      <c r="M104" s="207"/>
      <c r="N104" s="207"/>
      <c r="O104" s="207"/>
      <c r="P104" s="207"/>
      <c r="Q104" s="207"/>
      <c r="R104" s="207"/>
    </row>
    <row r="105" spans="1:18" s="41" customFormat="1" ht="19.5" customHeight="1" hidden="1">
      <c r="A105" s="104"/>
      <c r="B105" s="104"/>
      <c r="C105" s="104"/>
      <c r="D105" s="105"/>
      <c r="E105" s="106"/>
      <c r="F105" s="106"/>
      <c r="G105" s="106"/>
      <c r="H105" s="106"/>
      <c r="I105" s="106"/>
      <c r="J105" s="106"/>
      <c r="K105" s="106"/>
      <c r="L105" s="106"/>
      <c r="M105" s="207"/>
      <c r="N105" s="207"/>
      <c r="O105" s="207"/>
      <c r="P105" s="207"/>
      <c r="Q105" s="207"/>
      <c r="R105" s="207"/>
    </row>
    <row r="106" spans="1:18" s="41" customFormat="1" ht="19.5" customHeight="1" hidden="1">
      <c r="A106" s="104"/>
      <c r="B106" s="104"/>
      <c r="C106" s="104"/>
      <c r="D106" s="105"/>
      <c r="E106" s="106"/>
      <c r="F106" s="106"/>
      <c r="G106" s="106"/>
      <c r="H106" s="106"/>
      <c r="I106" s="106"/>
      <c r="J106" s="106"/>
      <c r="K106" s="106"/>
      <c r="L106" s="106"/>
      <c r="M106" s="207"/>
      <c r="N106" s="207"/>
      <c r="O106" s="207"/>
      <c r="P106" s="207"/>
      <c r="Q106" s="207"/>
      <c r="R106" s="207"/>
    </row>
    <row r="107" spans="1:18" s="41" customFormat="1" ht="19.5" customHeight="1" hidden="1">
      <c r="A107" s="104"/>
      <c r="B107" s="104"/>
      <c r="C107" s="104"/>
      <c r="D107" s="105"/>
      <c r="E107" s="106"/>
      <c r="F107" s="106"/>
      <c r="G107" s="106"/>
      <c r="H107" s="106"/>
      <c r="I107" s="106"/>
      <c r="J107" s="106"/>
      <c r="K107" s="106"/>
      <c r="L107" s="106"/>
      <c r="M107" s="207"/>
      <c r="N107" s="207"/>
      <c r="O107" s="207"/>
      <c r="P107" s="207"/>
      <c r="Q107" s="207"/>
      <c r="R107" s="207"/>
    </row>
    <row r="108" spans="1:18" s="41" customFormat="1" ht="19.5" customHeight="1" hidden="1">
      <c r="A108" s="104"/>
      <c r="B108" s="104"/>
      <c r="C108" s="104"/>
      <c r="D108" s="105"/>
      <c r="E108" s="106"/>
      <c r="F108" s="106"/>
      <c r="G108" s="106"/>
      <c r="H108" s="106"/>
      <c r="I108" s="106"/>
      <c r="J108" s="106"/>
      <c r="K108" s="106"/>
      <c r="L108" s="106"/>
      <c r="M108" s="207"/>
      <c r="N108" s="207"/>
      <c r="O108" s="207"/>
      <c r="P108" s="207"/>
      <c r="Q108" s="207"/>
      <c r="R108" s="207"/>
    </row>
    <row r="109" spans="1:18" s="41" customFormat="1" ht="19.5" customHeight="1" hidden="1">
      <c r="A109" s="104"/>
      <c r="B109" s="104"/>
      <c r="C109" s="104"/>
      <c r="D109" s="105"/>
      <c r="E109" s="106"/>
      <c r="F109" s="106"/>
      <c r="G109" s="106"/>
      <c r="H109" s="106"/>
      <c r="I109" s="106"/>
      <c r="J109" s="106"/>
      <c r="K109" s="106"/>
      <c r="L109" s="106"/>
      <c r="M109" s="207"/>
      <c r="N109" s="207"/>
      <c r="O109" s="207"/>
      <c r="P109" s="207"/>
      <c r="Q109" s="207"/>
      <c r="R109" s="207"/>
    </row>
    <row r="110" spans="1:18" s="41" customFormat="1" ht="19.5" customHeight="1" hidden="1">
      <c r="A110" s="104"/>
      <c r="B110" s="104"/>
      <c r="C110" s="104"/>
      <c r="D110" s="105"/>
      <c r="E110" s="106"/>
      <c r="F110" s="106"/>
      <c r="G110" s="106"/>
      <c r="H110" s="106"/>
      <c r="I110" s="106"/>
      <c r="J110" s="106"/>
      <c r="K110" s="106"/>
      <c r="L110" s="106"/>
      <c r="M110" s="207"/>
      <c r="N110" s="207"/>
      <c r="O110" s="207"/>
      <c r="P110" s="207"/>
      <c r="Q110" s="207"/>
      <c r="R110" s="207"/>
    </row>
    <row r="111" spans="1:18" s="41" customFormat="1" ht="19.5" customHeight="1" hidden="1">
      <c r="A111" s="104"/>
      <c r="B111" s="104"/>
      <c r="C111" s="104"/>
      <c r="D111" s="105"/>
      <c r="E111" s="106"/>
      <c r="F111" s="106"/>
      <c r="G111" s="106"/>
      <c r="H111" s="106"/>
      <c r="I111" s="106"/>
      <c r="J111" s="106"/>
      <c r="K111" s="106"/>
      <c r="L111" s="106"/>
      <c r="M111" s="207"/>
      <c r="N111" s="207"/>
      <c r="O111" s="207"/>
      <c r="P111" s="207"/>
      <c r="Q111" s="207"/>
      <c r="R111" s="207"/>
    </row>
    <row r="112" spans="1:18" s="41" customFormat="1" ht="19.5" customHeight="1" hidden="1">
      <c r="A112" s="104"/>
      <c r="B112" s="104"/>
      <c r="C112" s="104"/>
      <c r="D112" s="105"/>
      <c r="E112" s="106"/>
      <c r="F112" s="106"/>
      <c r="G112" s="106"/>
      <c r="H112" s="106"/>
      <c r="I112" s="106"/>
      <c r="J112" s="106"/>
      <c r="K112" s="106"/>
      <c r="L112" s="106"/>
      <c r="M112" s="207"/>
      <c r="N112" s="207"/>
      <c r="O112" s="207"/>
      <c r="P112" s="207"/>
      <c r="Q112" s="207"/>
      <c r="R112" s="207"/>
    </row>
    <row r="113" spans="1:18" s="41" customFormat="1" ht="21" customHeight="1">
      <c r="A113" s="104"/>
      <c r="B113" s="104">
        <v>80103</v>
      </c>
      <c r="C113" s="104"/>
      <c r="D113" s="105" t="s">
        <v>184</v>
      </c>
      <c r="E113" s="106">
        <v>175481</v>
      </c>
      <c r="F113" s="106">
        <v>175481</v>
      </c>
      <c r="G113" s="106">
        <v>127018</v>
      </c>
      <c r="H113" s="106">
        <v>24101</v>
      </c>
      <c r="I113" s="106">
        <v>0</v>
      </c>
      <c r="J113" s="106">
        <v>0</v>
      </c>
      <c r="K113" s="106">
        <v>0</v>
      </c>
      <c r="L113" s="106">
        <v>0</v>
      </c>
      <c r="M113" s="207"/>
      <c r="N113" s="207"/>
      <c r="O113" s="207"/>
      <c r="P113" s="207"/>
      <c r="Q113" s="207"/>
      <c r="R113" s="207"/>
    </row>
    <row r="114" spans="1:18" s="41" customFormat="1" ht="19.5" customHeight="1" hidden="1">
      <c r="A114" s="104"/>
      <c r="B114" s="104"/>
      <c r="C114" s="104"/>
      <c r="D114" s="99"/>
      <c r="E114" s="106"/>
      <c r="F114" s="106"/>
      <c r="G114" s="106"/>
      <c r="H114" s="106"/>
      <c r="I114" s="106"/>
      <c r="J114" s="106"/>
      <c r="K114" s="106"/>
      <c r="L114" s="106"/>
      <c r="M114" s="207"/>
      <c r="N114" s="207"/>
      <c r="O114" s="207"/>
      <c r="P114" s="207"/>
      <c r="Q114" s="207"/>
      <c r="R114" s="207"/>
    </row>
    <row r="115" spans="1:18" s="41" customFormat="1" ht="19.5" customHeight="1" hidden="1">
      <c r="A115" s="104"/>
      <c r="B115" s="104"/>
      <c r="C115" s="104"/>
      <c r="D115" s="105"/>
      <c r="E115" s="106"/>
      <c r="F115" s="106"/>
      <c r="G115" s="106"/>
      <c r="H115" s="106"/>
      <c r="I115" s="106"/>
      <c r="J115" s="106"/>
      <c r="K115" s="106"/>
      <c r="L115" s="106"/>
      <c r="M115" s="207"/>
      <c r="N115" s="207"/>
      <c r="O115" s="207"/>
      <c r="P115" s="207"/>
      <c r="Q115" s="207"/>
      <c r="R115" s="207"/>
    </row>
    <row r="116" spans="1:18" s="41" customFormat="1" ht="19.5" customHeight="1" hidden="1">
      <c r="A116" s="104"/>
      <c r="B116" s="104"/>
      <c r="C116" s="104"/>
      <c r="D116" s="105"/>
      <c r="E116" s="106"/>
      <c r="F116" s="106"/>
      <c r="G116" s="106"/>
      <c r="H116" s="106"/>
      <c r="I116" s="106"/>
      <c r="J116" s="106"/>
      <c r="K116" s="106"/>
      <c r="L116" s="106"/>
      <c r="M116" s="207"/>
      <c r="N116" s="207"/>
      <c r="O116" s="207"/>
      <c r="P116" s="207"/>
      <c r="Q116" s="207"/>
      <c r="R116" s="207"/>
    </row>
    <row r="117" spans="1:18" s="41" customFormat="1" ht="19.5" customHeight="1" hidden="1">
      <c r="A117" s="104"/>
      <c r="B117" s="104"/>
      <c r="C117" s="104"/>
      <c r="D117" s="105"/>
      <c r="E117" s="106"/>
      <c r="F117" s="106"/>
      <c r="G117" s="106"/>
      <c r="H117" s="106"/>
      <c r="I117" s="106"/>
      <c r="J117" s="106"/>
      <c r="K117" s="106"/>
      <c r="L117" s="106"/>
      <c r="M117" s="207"/>
      <c r="N117" s="207"/>
      <c r="O117" s="207"/>
      <c r="P117" s="207"/>
      <c r="Q117" s="207"/>
      <c r="R117" s="207"/>
    </row>
    <row r="118" spans="1:18" s="41" customFormat="1" ht="19.5" customHeight="1" hidden="1">
      <c r="A118" s="104"/>
      <c r="B118" s="104"/>
      <c r="C118" s="104"/>
      <c r="D118" s="105"/>
      <c r="E118" s="106"/>
      <c r="F118" s="106"/>
      <c r="G118" s="106"/>
      <c r="H118" s="106"/>
      <c r="I118" s="106"/>
      <c r="J118" s="106"/>
      <c r="K118" s="106"/>
      <c r="L118" s="106"/>
      <c r="M118" s="207"/>
      <c r="N118" s="207"/>
      <c r="O118" s="207"/>
      <c r="P118" s="207"/>
      <c r="Q118" s="207"/>
      <c r="R118" s="207"/>
    </row>
    <row r="119" spans="1:18" s="41" customFormat="1" ht="19.5" customHeight="1">
      <c r="A119" s="104"/>
      <c r="B119" s="104">
        <v>80104</v>
      </c>
      <c r="C119" s="104"/>
      <c r="D119" s="105" t="s">
        <v>226</v>
      </c>
      <c r="E119" s="106">
        <v>66935</v>
      </c>
      <c r="F119" s="106">
        <v>66935</v>
      </c>
      <c r="G119" s="106">
        <v>39451</v>
      </c>
      <c r="H119" s="106">
        <v>7034</v>
      </c>
      <c r="I119" s="106">
        <v>17000</v>
      </c>
      <c r="J119" s="106">
        <v>0</v>
      </c>
      <c r="K119" s="106">
        <v>0</v>
      </c>
      <c r="L119" s="106">
        <v>0</v>
      </c>
      <c r="M119" s="207"/>
      <c r="N119" s="207"/>
      <c r="O119" s="207"/>
      <c r="P119" s="207"/>
      <c r="Q119" s="207"/>
      <c r="R119" s="207"/>
    </row>
    <row r="120" spans="1:18" s="41" customFormat="1" ht="60" customHeight="1" hidden="1">
      <c r="A120" s="104"/>
      <c r="B120" s="104"/>
      <c r="C120" s="104"/>
      <c r="D120" s="105"/>
      <c r="E120" s="106"/>
      <c r="F120" s="106"/>
      <c r="G120" s="106"/>
      <c r="H120" s="106"/>
      <c r="I120" s="106"/>
      <c r="J120" s="106"/>
      <c r="K120" s="106"/>
      <c r="L120" s="106"/>
      <c r="M120" s="207"/>
      <c r="N120" s="207"/>
      <c r="O120" s="207"/>
      <c r="P120" s="207"/>
      <c r="Q120" s="207"/>
      <c r="R120" s="207"/>
    </row>
    <row r="121" spans="1:18" s="41" customFormat="1" ht="18.75" customHeight="1" hidden="1">
      <c r="A121" s="104"/>
      <c r="B121" s="104"/>
      <c r="C121" s="104"/>
      <c r="D121" s="105"/>
      <c r="E121" s="106"/>
      <c r="F121" s="106"/>
      <c r="G121" s="106"/>
      <c r="H121" s="106"/>
      <c r="I121" s="106"/>
      <c r="J121" s="106"/>
      <c r="K121" s="106"/>
      <c r="L121" s="106"/>
      <c r="M121" s="207"/>
      <c r="N121" s="207"/>
      <c r="O121" s="207"/>
      <c r="P121" s="207"/>
      <c r="Q121" s="207"/>
      <c r="R121" s="207"/>
    </row>
    <row r="122" spans="1:18" s="41" customFormat="1" ht="19.5" customHeight="1">
      <c r="A122" s="104"/>
      <c r="B122" s="104">
        <v>80110</v>
      </c>
      <c r="C122" s="104"/>
      <c r="D122" s="105" t="s">
        <v>185</v>
      </c>
      <c r="E122" s="106">
        <v>776642</v>
      </c>
      <c r="F122" s="106">
        <v>776642</v>
      </c>
      <c r="G122" s="106">
        <v>519872</v>
      </c>
      <c r="H122" s="106">
        <v>94928</v>
      </c>
      <c r="I122" s="106">
        <v>0</v>
      </c>
      <c r="J122" s="106">
        <v>0</v>
      </c>
      <c r="K122" s="106">
        <v>0</v>
      </c>
      <c r="L122" s="106">
        <v>0</v>
      </c>
      <c r="M122" s="207"/>
      <c r="N122" s="207"/>
      <c r="O122" s="207"/>
      <c r="P122" s="207"/>
      <c r="Q122" s="207"/>
      <c r="R122" s="207"/>
    </row>
    <row r="123" spans="1:18" s="41" customFormat="1" ht="19.5" customHeight="1" hidden="1">
      <c r="A123" s="97"/>
      <c r="B123" s="97"/>
      <c r="C123" s="97"/>
      <c r="D123" s="99"/>
      <c r="E123" s="100"/>
      <c r="F123" s="100"/>
      <c r="G123" s="100"/>
      <c r="H123" s="100"/>
      <c r="I123" s="100"/>
      <c r="J123" s="100"/>
      <c r="K123" s="100"/>
      <c r="L123" s="100"/>
      <c r="M123" s="207"/>
      <c r="N123" s="207"/>
      <c r="O123" s="207"/>
      <c r="P123" s="207"/>
      <c r="Q123" s="207"/>
      <c r="R123" s="207"/>
    </row>
    <row r="124" spans="1:18" s="41" customFormat="1" ht="19.5" customHeight="1" hidden="1">
      <c r="A124" s="97"/>
      <c r="B124" s="97"/>
      <c r="C124" s="97"/>
      <c r="D124" s="99"/>
      <c r="E124" s="100"/>
      <c r="F124" s="100"/>
      <c r="G124" s="100"/>
      <c r="H124" s="100"/>
      <c r="I124" s="100"/>
      <c r="J124" s="100"/>
      <c r="K124" s="100"/>
      <c r="L124" s="100"/>
      <c r="M124" s="207"/>
      <c r="N124" s="207"/>
      <c r="O124" s="207"/>
      <c r="P124" s="207"/>
      <c r="Q124" s="207"/>
      <c r="R124" s="207"/>
    </row>
    <row r="125" spans="1:18" s="41" customFormat="1" ht="19.5" customHeight="1" hidden="1">
      <c r="A125" s="104"/>
      <c r="B125" s="104"/>
      <c r="C125" s="104"/>
      <c r="D125" s="105"/>
      <c r="E125" s="106"/>
      <c r="F125" s="106"/>
      <c r="G125" s="106"/>
      <c r="H125" s="106"/>
      <c r="I125" s="106"/>
      <c r="J125" s="106"/>
      <c r="K125" s="106"/>
      <c r="L125" s="106"/>
      <c r="M125" s="207"/>
      <c r="N125" s="207"/>
      <c r="O125" s="207"/>
      <c r="P125" s="207"/>
      <c r="Q125" s="207"/>
      <c r="R125" s="207"/>
    </row>
    <row r="126" spans="1:18" s="41" customFormat="1" ht="19.5" customHeight="1" hidden="1">
      <c r="A126" s="104"/>
      <c r="B126" s="104"/>
      <c r="C126" s="104"/>
      <c r="D126" s="105"/>
      <c r="E126" s="106"/>
      <c r="F126" s="106"/>
      <c r="G126" s="106"/>
      <c r="H126" s="106"/>
      <c r="I126" s="106"/>
      <c r="J126" s="106"/>
      <c r="K126" s="106"/>
      <c r="L126" s="106"/>
      <c r="M126" s="207"/>
      <c r="N126" s="207"/>
      <c r="O126" s="207"/>
      <c r="P126" s="207"/>
      <c r="Q126" s="207"/>
      <c r="R126" s="207"/>
    </row>
    <row r="127" spans="1:18" s="41" customFormat="1" ht="19.5" customHeight="1" hidden="1">
      <c r="A127" s="104"/>
      <c r="B127" s="104"/>
      <c r="C127" s="104"/>
      <c r="D127" s="105"/>
      <c r="E127" s="106"/>
      <c r="F127" s="106"/>
      <c r="G127" s="106"/>
      <c r="H127" s="106"/>
      <c r="I127" s="106"/>
      <c r="J127" s="106"/>
      <c r="K127" s="106"/>
      <c r="L127" s="106"/>
      <c r="M127" s="207"/>
      <c r="N127" s="207"/>
      <c r="O127" s="207"/>
      <c r="P127" s="207"/>
      <c r="Q127" s="207"/>
      <c r="R127" s="207"/>
    </row>
    <row r="128" spans="1:18" s="41" customFormat="1" ht="19.5" customHeight="1" hidden="1">
      <c r="A128" s="104"/>
      <c r="B128" s="104"/>
      <c r="C128" s="104"/>
      <c r="D128" s="105"/>
      <c r="E128" s="106"/>
      <c r="F128" s="106"/>
      <c r="G128" s="106"/>
      <c r="H128" s="106"/>
      <c r="I128" s="106"/>
      <c r="J128" s="106"/>
      <c r="K128" s="106"/>
      <c r="L128" s="106"/>
      <c r="M128" s="207"/>
      <c r="N128" s="207"/>
      <c r="O128" s="207"/>
      <c r="P128" s="207"/>
      <c r="Q128" s="207"/>
      <c r="R128" s="207"/>
    </row>
    <row r="129" spans="1:18" s="41" customFormat="1" ht="19.5" customHeight="1" hidden="1">
      <c r="A129" s="104"/>
      <c r="B129" s="104"/>
      <c r="C129" s="104"/>
      <c r="D129" s="105"/>
      <c r="E129" s="106"/>
      <c r="F129" s="106"/>
      <c r="G129" s="106"/>
      <c r="H129" s="106"/>
      <c r="I129" s="106"/>
      <c r="J129" s="106"/>
      <c r="K129" s="106"/>
      <c r="L129" s="106"/>
      <c r="M129" s="207"/>
      <c r="N129" s="207"/>
      <c r="O129" s="207"/>
      <c r="P129" s="207"/>
      <c r="Q129" s="207"/>
      <c r="R129" s="207"/>
    </row>
    <row r="130" spans="1:18" s="41" customFormat="1" ht="19.5" customHeight="1">
      <c r="A130" s="104"/>
      <c r="B130" s="104">
        <v>80113</v>
      </c>
      <c r="C130" s="104"/>
      <c r="D130" s="105" t="s">
        <v>186</v>
      </c>
      <c r="E130" s="106">
        <v>146109</v>
      </c>
      <c r="F130" s="106">
        <v>146109</v>
      </c>
      <c r="G130" s="106">
        <v>7900</v>
      </c>
      <c r="H130" s="106">
        <v>1193</v>
      </c>
      <c r="I130" s="106">
        <v>101896</v>
      </c>
      <c r="J130" s="106">
        <v>0</v>
      </c>
      <c r="K130" s="106">
        <v>0</v>
      </c>
      <c r="L130" s="106">
        <v>0</v>
      </c>
      <c r="M130" s="207"/>
      <c r="N130" s="207"/>
      <c r="O130" s="207"/>
      <c r="P130" s="207"/>
      <c r="Q130" s="207"/>
      <c r="R130" s="207"/>
    </row>
    <row r="131" spans="1:18" s="41" customFormat="1" ht="60" customHeight="1" hidden="1">
      <c r="A131" s="104"/>
      <c r="B131" s="104"/>
      <c r="C131" s="104"/>
      <c r="D131" s="99"/>
      <c r="E131" s="106"/>
      <c r="F131" s="106"/>
      <c r="G131" s="106"/>
      <c r="H131" s="106"/>
      <c r="I131" s="106"/>
      <c r="J131" s="106"/>
      <c r="K131" s="106"/>
      <c r="L131" s="106"/>
      <c r="M131" s="207"/>
      <c r="N131" s="207"/>
      <c r="O131" s="207"/>
      <c r="P131" s="207"/>
      <c r="Q131" s="207"/>
      <c r="R131" s="207"/>
    </row>
    <row r="132" spans="1:18" s="41" customFormat="1" ht="19.5" customHeight="1" hidden="1">
      <c r="A132" s="104"/>
      <c r="B132" s="104"/>
      <c r="C132" s="104"/>
      <c r="D132" s="99"/>
      <c r="E132" s="106"/>
      <c r="F132" s="106"/>
      <c r="G132" s="106"/>
      <c r="H132" s="106"/>
      <c r="I132" s="106"/>
      <c r="J132" s="106"/>
      <c r="K132" s="106"/>
      <c r="L132" s="106"/>
      <c r="M132" s="207"/>
      <c r="N132" s="207"/>
      <c r="O132" s="207"/>
      <c r="P132" s="207"/>
      <c r="Q132" s="207"/>
      <c r="R132" s="207"/>
    </row>
    <row r="133" spans="1:18" s="41" customFormat="1" ht="19.5" customHeight="1" hidden="1">
      <c r="A133" s="97"/>
      <c r="B133" s="97"/>
      <c r="C133" s="97"/>
      <c r="D133" s="99"/>
      <c r="E133" s="100"/>
      <c r="F133" s="100"/>
      <c r="G133" s="100"/>
      <c r="H133" s="100"/>
      <c r="I133" s="100"/>
      <c r="J133" s="100"/>
      <c r="K133" s="100"/>
      <c r="L133" s="100"/>
      <c r="M133" s="207"/>
      <c r="N133" s="207"/>
      <c r="O133" s="207"/>
      <c r="P133" s="207"/>
      <c r="Q133" s="207"/>
      <c r="R133" s="207"/>
    </row>
    <row r="134" spans="1:18" s="41" customFormat="1" ht="19.5" customHeight="1" hidden="1">
      <c r="A134" s="104"/>
      <c r="B134" s="104"/>
      <c r="C134" s="104"/>
      <c r="D134" s="105"/>
      <c r="E134" s="106"/>
      <c r="F134" s="106"/>
      <c r="G134" s="106"/>
      <c r="H134" s="106"/>
      <c r="I134" s="106"/>
      <c r="J134" s="106"/>
      <c r="K134" s="106"/>
      <c r="L134" s="106"/>
      <c r="M134" s="207"/>
      <c r="N134" s="207"/>
      <c r="O134" s="207"/>
      <c r="P134" s="207"/>
      <c r="Q134" s="207"/>
      <c r="R134" s="207"/>
    </row>
    <row r="135" spans="1:18" s="41" customFormat="1" ht="19.5" customHeight="1" hidden="1">
      <c r="A135" s="104"/>
      <c r="B135" s="104"/>
      <c r="C135" s="104"/>
      <c r="D135" s="105"/>
      <c r="E135" s="106"/>
      <c r="F135" s="106"/>
      <c r="G135" s="106"/>
      <c r="H135" s="106"/>
      <c r="I135" s="106"/>
      <c r="J135" s="106"/>
      <c r="K135" s="106"/>
      <c r="L135" s="106"/>
      <c r="M135" s="207"/>
      <c r="N135" s="207"/>
      <c r="O135" s="207"/>
      <c r="P135" s="207"/>
      <c r="Q135" s="207"/>
      <c r="R135" s="207"/>
    </row>
    <row r="136" spans="1:18" s="41" customFormat="1" ht="19.5" customHeight="1" hidden="1">
      <c r="A136" s="104"/>
      <c r="B136" s="104"/>
      <c r="C136" s="104"/>
      <c r="D136" s="105"/>
      <c r="E136" s="106"/>
      <c r="F136" s="106"/>
      <c r="G136" s="106"/>
      <c r="H136" s="106"/>
      <c r="I136" s="106"/>
      <c r="J136" s="106"/>
      <c r="K136" s="106"/>
      <c r="L136" s="106"/>
      <c r="M136" s="207"/>
      <c r="N136" s="207"/>
      <c r="O136" s="207"/>
      <c r="P136" s="207"/>
      <c r="Q136" s="207"/>
      <c r="R136" s="207"/>
    </row>
    <row r="137" spans="1:18" s="41" customFormat="1" ht="19.5" customHeight="1" hidden="1">
      <c r="A137" s="104"/>
      <c r="B137" s="104"/>
      <c r="C137" s="104"/>
      <c r="D137" s="105"/>
      <c r="E137" s="106"/>
      <c r="F137" s="106"/>
      <c r="G137" s="106"/>
      <c r="H137" s="106"/>
      <c r="I137" s="106"/>
      <c r="J137" s="106"/>
      <c r="K137" s="106"/>
      <c r="L137" s="106"/>
      <c r="M137" s="207"/>
      <c r="N137" s="207"/>
      <c r="O137" s="207"/>
      <c r="P137" s="207"/>
      <c r="Q137" s="207"/>
      <c r="R137" s="207"/>
    </row>
    <row r="138" spans="1:18" s="41" customFormat="1" ht="20.25" customHeight="1">
      <c r="A138" s="97"/>
      <c r="B138" s="97">
        <v>80146</v>
      </c>
      <c r="C138" s="104"/>
      <c r="D138" s="99" t="s">
        <v>187</v>
      </c>
      <c r="E138" s="100">
        <v>16527</v>
      </c>
      <c r="F138" s="100">
        <v>16527</v>
      </c>
      <c r="G138" s="100">
        <v>0</v>
      </c>
      <c r="H138" s="100">
        <v>0</v>
      </c>
      <c r="I138" s="100">
        <v>0</v>
      </c>
      <c r="J138" s="100">
        <v>0</v>
      </c>
      <c r="K138" s="245">
        <v>0</v>
      </c>
      <c r="L138" s="100">
        <v>0</v>
      </c>
      <c r="M138" s="207"/>
      <c r="N138" s="207"/>
      <c r="O138" s="207"/>
      <c r="P138" s="207"/>
      <c r="Q138" s="207"/>
      <c r="R138" s="207"/>
    </row>
    <row r="139" spans="1:18" s="41" customFormat="1" ht="19.5" customHeight="1" hidden="1">
      <c r="A139" s="104"/>
      <c r="B139" s="215"/>
      <c r="C139" s="104"/>
      <c r="D139" s="105"/>
      <c r="E139" s="106"/>
      <c r="F139" s="106"/>
      <c r="G139" s="106"/>
      <c r="H139" s="106"/>
      <c r="I139" s="106"/>
      <c r="J139" s="106"/>
      <c r="K139" s="106"/>
      <c r="L139" s="106"/>
      <c r="M139" s="207"/>
      <c r="N139" s="207"/>
      <c r="O139" s="207"/>
      <c r="P139" s="207"/>
      <c r="Q139" s="207"/>
      <c r="R139" s="207"/>
    </row>
    <row r="140" spans="1:18" s="41" customFormat="1" ht="19.5" customHeight="1">
      <c r="A140" s="104"/>
      <c r="B140" s="97">
        <v>80195</v>
      </c>
      <c r="C140" s="104"/>
      <c r="D140" s="105" t="s">
        <v>171</v>
      </c>
      <c r="E140" s="106">
        <v>84242</v>
      </c>
      <c r="F140" s="106">
        <v>84242</v>
      </c>
      <c r="G140" s="106">
        <v>0</v>
      </c>
      <c r="H140" s="106">
        <v>0</v>
      </c>
      <c r="I140" s="106">
        <v>2184</v>
      </c>
      <c r="J140" s="106">
        <v>0</v>
      </c>
      <c r="K140" s="106">
        <v>0</v>
      </c>
      <c r="L140" s="106">
        <v>0</v>
      </c>
      <c r="M140" s="207"/>
      <c r="N140" s="207"/>
      <c r="O140" s="207"/>
      <c r="P140" s="207"/>
      <c r="Q140" s="207"/>
      <c r="R140" s="207"/>
    </row>
    <row r="141" spans="1:18" s="41" customFormat="1" ht="64.5" customHeight="1" hidden="1">
      <c r="A141" s="104"/>
      <c r="B141" s="104"/>
      <c r="C141" s="104"/>
      <c r="D141" s="105"/>
      <c r="E141" s="106"/>
      <c r="F141" s="106"/>
      <c r="G141" s="106"/>
      <c r="H141" s="106"/>
      <c r="I141" s="106"/>
      <c r="J141" s="106"/>
      <c r="K141" s="106"/>
      <c r="L141" s="106"/>
      <c r="M141" s="207"/>
      <c r="N141" s="207"/>
      <c r="O141" s="207"/>
      <c r="P141" s="207"/>
      <c r="Q141" s="207"/>
      <c r="R141" s="207"/>
    </row>
    <row r="142" spans="1:18" s="41" customFormat="1" ht="19.5" customHeight="1" hidden="1">
      <c r="A142" s="104"/>
      <c r="B142" s="104"/>
      <c r="C142" s="104"/>
      <c r="D142" s="105"/>
      <c r="E142" s="106"/>
      <c r="F142" s="106"/>
      <c r="G142" s="106"/>
      <c r="H142" s="106"/>
      <c r="I142" s="106"/>
      <c r="J142" s="106"/>
      <c r="K142" s="106"/>
      <c r="L142" s="106"/>
      <c r="M142" s="207"/>
      <c r="N142" s="207"/>
      <c r="O142" s="207"/>
      <c r="P142" s="207"/>
      <c r="Q142" s="207"/>
      <c r="R142" s="207"/>
    </row>
    <row r="143" spans="1:12" ht="15" hidden="1">
      <c r="A143" s="214"/>
      <c r="B143" s="214"/>
      <c r="C143" s="214"/>
      <c r="D143" s="218"/>
      <c r="E143" s="211"/>
      <c r="F143" s="211"/>
      <c r="G143" s="211"/>
      <c r="H143" s="211"/>
      <c r="I143" s="211"/>
      <c r="J143" s="211"/>
      <c r="K143" s="211"/>
      <c r="L143" s="211"/>
    </row>
    <row r="144" spans="1:12" ht="15" hidden="1">
      <c r="A144" s="214"/>
      <c r="B144" s="214"/>
      <c r="C144" s="214"/>
      <c r="D144" s="218"/>
      <c r="E144" s="211"/>
      <c r="F144" s="211"/>
      <c r="G144" s="211"/>
      <c r="H144" s="211"/>
      <c r="I144" s="211"/>
      <c r="J144" s="211"/>
      <c r="K144" s="211"/>
      <c r="L144" s="211"/>
    </row>
    <row r="145" spans="1:18" s="41" customFormat="1" ht="19.5" customHeight="1" hidden="1">
      <c r="A145" s="104"/>
      <c r="B145" s="104"/>
      <c r="C145" s="104"/>
      <c r="D145" s="105"/>
      <c r="E145" s="106"/>
      <c r="F145" s="106"/>
      <c r="G145" s="106"/>
      <c r="H145" s="106"/>
      <c r="I145" s="106"/>
      <c r="J145" s="106"/>
      <c r="K145" s="106"/>
      <c r="L145" s="106"/>
      <c r="M145" s="207"/>
      <c r="N145" s="207"/>
      <c r="O145" s="207"/>
      <c r="P145" s="207"/>
      <c r="Q145" s="207"/>
      <c r="R145" s="207"/>
    </row>
    <row r="146" spans="1:18" s="41" customFormat="1" ht="19.5" customHeight="1" hidden="1">
      <c r="A146" s="104"/>
      <c r="B146" s="104"/>
      <c r="C146" s="104"/>
      <c r="D146" s="105"/>
      <c r="E146" s="106"/>
      <c r="F146" s="106"/>
      <c r="G146" s="106"/>
      <c r="H146" s="106"/>
      <c r="I146" s="106"/>
      <c r="J146" s="106"/>
      <c r="K146" s="106"/>
      <c r="L146" s="106"/>
      <c r="M146" s="207"/>
      <c r="N146" s="207"/>
      <c r="O146" s="207"/>
      <c r="P146" s="207"/>
      <c r="Q146" s="207"/>
      <c r="R146" s="207"/>
    </row>
    <row r="147" spans="1:18" s="41" customFormat="1" ht="19.5" customHeight="1" hidden="1">
      <c r="A147" s="104"/>
      <c r="B147" s="104"/>
      <c r="C147" s="104"/>
      <c r="D147" s="105"/>
      <c r="E147" s="106"/>
      <c r="F147" s="106"/>
      <c r="G147" s="106"/>
      <c r="H147" s="106"/>
      <c r="I147" s="106"/>
      <c r="J147" s="106"/>
      <c r="K147" s="106"/>
      <c r="L147" s="106"/>
      <c r="M147" s="207"/>
      <c r="N147" s="207"/>
      <c r="O147" s="207"/>
      <c r="P147" s="207"/>
      <c r="Q147" s="207"/>
      <c r="R147" s="207"/>
    </row>
    <row r="148" spans="1:18" s="41" customFormat="1" ht="19.5" customHeight="1">
      <c r="A148" s="107">
        <v>851</v>
      </c>
      <c r="B148" s="107"/>
      <c r="C148" s="107"/>
      <c r="D148" s="108" t="s">
        <v>135</v>
      </c>
      <c r="E148" s="109">
        <f>SUM(E149,E151)</f>
        <v>60210</v>
      </c>
      <c r="F148" s="109">
        <f>SUM(F149,F151)</f>
        <v>60210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207"/>
      <c r="N148" s="207"/>
      <c r="O148" s="207"/>
      <c r="P148" s="207"/>
      <c r="Q148" s="207"/>
      <c r="R148" s="207"/>
    </row>
    <row r="149" spans="1:18" s="92" customFormat="1" ht="19.5" customHeight="1">
      <c r="A149" s="128"/>
      <c r="B149" s="128">
        <v>85153</v>
      </c>
      <c r="C149" s="128"/>
      <c r="D149" s="129" t="s">
        <v>225</v>
      </c>
      <c r="E149" s="130">
        <v>3000</v>
      </c>
      <c r="F149" s="130">
        <v>3000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209"/>
      <c r="N149" s="209"/>
      <c r="O149" s="209"/>
      <c r="P149" s="209"/>
      <c r="Q149" s="209"/>
      <c r="R149" s="209"/>
    </row>
    <row r="150" spans="1:18" s="92" customFormat="1" ht="19.5" customHeight="1" hidden="1">
      <c r="A150" s="128"/>
      <c r="B150" s="128"/>
      <c r="C150" s="128"/>
      <c r="D150" s="129"/>
      <c r="E150" s="130"/>
      <c r="F150" s="130"/>
      <c r="G150" s="130"/>
      <c r="H150" s="130"/>
      <c r="I150" s="130"/>
      <c r="J150" s="130"/>
      <c r="K150" s="130"/>
      <c r="L150" s="130"/>
      <c r="M150" s="209"/>
      <c r="N150" s="209"/>
      <c r="O150" s="209"/>
      <c r="P150" s="209"/>
      <c r="Q150" s="209"/>
      <c r="R150" s="209"/>
    </row>
    <row r="151" spans="1:18" s="41" customFormat="1" ht="19.5" customHeight="1">
      <c r="A151" s="104"/>
      <c r="B151" s="104">
        <v>85154</v>
      </c>
      <c r="C151" s="104"/>
      <c r="D151" s="105" t="s">
        <v>188</v>
      </c>
      <c r="E151" s="106">
        <v>57210</v>
      </c>
      <c r="F151" s="106">
        <v>57210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207"/>
      <c r="N151" s="207"/>
      <c r="O151" s="207"/>
      <c r="P151" s="207"/>
      <c r="Q151" s="207"/>
      <c r="R151" s="207"/>
    </row>
    <row r="152" spans="1:18" s="41" customFormat="1" ht="19.5" customHeight="1" hidden="1">
      <c r="A152" s="97"/>
      <c r="B152" s="97"/>
      <c r="C152" s="97"/>
      <c r="D152" s="99"/>
      <c r="E152" s="100"/>
      <c r="F152" s="100"/>
      <c r="G152" s="100"/>
      <c r="H152" s="100"/>
      <c r="I152" s="100"/>
      <c r="J152" s="100"/>
      <c r="K152" s="100"/>
      <c r="L152" s="100"/>
      <c r="M152" s="207"/>
      <c r="N152" s="207"/>
      <c r="O152" s="207"/>
      <c r="P152" s="207"/>
      <c r="Q152" s="207"/>
      <c r="R152" s="207"/>
    </row>
    <row r="153" spans="1:18" s="41" customFormat="1" ht="19.5" customHeight="1">
      <c r="A153" s="101">
        <v>852</v>
      </c>
      <c r="B153" s="101"/>
      <c r="C153" s="101"/>
      <c r="D153" s="102" t="s">
        <v>136</v>
      </c>
      <c r="E153" s="103">
        <f aca="true" t="shared" si="7" ref="E153:L153">SUM(E154,E160,E162,E164,E166,E173)</f>
        <v>1514574</v>
      </c>
      <c r="F153" s="103">
        <f t="shared" si="7"/>
        <v>1514574</v>
      </c>
      <c r="G153" s="103">
        <f t="shared" si="7"/>
        <v>123726</v>
      </c>
      <c r="H153" s="103">
        <f t="shared" si="7"/>
        <v>28593</v>
      </c>
      <c r="I153" s="103">
        <f t="shared" si="7"/>
        <v>1500</v>
      </c>
      <c r="J153" s="103">
        <f t="shared" si="7"/>
        <v>0</v>
      </c>
      <c r="K153" s="103">
        <f t="shared" si="7"/>
        <v>0</v>
      </c>
      <c r="L153" s="103">
        <f t="shared" si="7"/>
        <v>0</v>
      </c>
      <c r="M153" s="207"/>
      <c r="N153" s="207"/>
      <c r="O153" s="207"/>
      <c r="P153" s="207"/>
      <c r="Q153" s="207"/>
      <c r="R153" s="207"/>
    </row>
    <row r="154" spans="1:18" s="41" customFormat="1" ht="48.75" customHeight="1">
      <c r="A154" s="104"/>
      <c r="B154" s="104">
        <v>85212</v>
      </c>
      <c r="C154" s="104"/>
      <c r="D154" s="105" t="s">
        <v>189</v>
      </c>
      <c r="E154" s="106">
        <v>1116267</v>
      </c>
      <c r="F154" s="106">
        <v>1116267</v>
      </c>
      <c r="G154" s="106">
        <v>20628</v>
      </c>
      <c r="H154" s="106">
        <v>10318</v>
      </c>
      <c r="I154" s="106">
        <v>0</v>
      </c>
      <c r="J154" s="106">
        <v>0</v>
      </c>
      <c r="K154" s="106">
        <v>0</v>
      </c>
      <c r="L154" s="106">
        <v>0</v>
      </c>
      <c r="M154" s="207"/>
      <c r="N154" s="207"/>
      <c r="O154" s="207"/>
      <c r="P154" s="207"/>
      <c r="Q154" s="207"/>
      <c r="R154" s="207"/>
    </row>
    <row r="155" spans="1:18" s="41" customFormat="1" ht="19.5" customHeight="1" hidden="1">
      <c r="A155" s="104"/>
      <c r="B155" s="104"/>
      <c r="C155" s="104"/>
      <c r="D155" s="99"/>
      <c r="E155" s="106"/>
      <c r="F155" s="106"/>
      <c r="G155" s="106"/>
      <c r="H155" s="106"/>
      <c r="I155" s="106"/>
      <c r="J155" s="106"/>
      <c r="K155" s="106"/>
      <c r="L155" s="106"/>
      <c r="M155" s="207"/>
      <c r="N155" s="207"/>
      <c r="O155" s="207"/>
      <c r="P155" s="207"/>
      <c r="Q155" s="207"/>
      <c r="R155" s="207"/>
    </row>
    <row r="156" spans="1:18" s="41" customFormat="1" ht="19.5" customHeight="1" hidden="1">
      <c r="A156" s="104"/>
      <c r="B156" s="104"/>
      <c r="C156" s="104"/>
      <c r="D156" s="105"/>
      <c r="E156" s="106"/>
      <c r="F156" s="106"/>
      <c r="G156" s="106"/>
      <c r="H156" s="106"/>
      <c r="I156" s="106"/>
      <c r="J156" s="106"/>
      <c r="K156" s="106"/>
      <c r="L156" s="106"/>
      <c r="M156" s="207"/>
      <c r="N156" s="207"/>
      <c r="O156" s="207"/>
      <c r="P156" s="207"/>
      <c r="Q156" s="207"/>
      <c r="R156" s="207"/>
    </row>
    <row r="157" spans="1:18" s="41" customFormat="1" ht="19.5" customHeight="1" hidden="1">
      <c r="A157" s="104"/>
      <c r="B157" s="104"/>
      <c r="C157" s="104"/>
      <c r="D157" s="105"/>
      <c r="E157" s="106"/>
      <c r="F157" s="106"/>
      <c r="G157" s="106"/>
      <c r="H157" s="106"/>
      <c r="I157" s="106"/>
      <c r="J157" s="106"/>
      <c r="K157" s="106"/>
      <c r="L157" s="106"/>
      <c r="M157" s="207"/>
      <c r="N157" s="207"/>
      <c r="O157" s="207"/>
      <c r="P157" s="207"/>
      <c r="Q157" s="207"/>
      <c r="R157" s="207"/>
    </row>
    <row r="158" spans="1:18" s="41" customFormat="1" ht="19.5" customHeight="1" hidden="1">
      <c r="A158" s="104"/>
      <c r="B158" s="104"/>
      <c r="C158" s="104"/>
      <c r="D158" s="105"/>
      <c r="E158" s="106"/>
      <c r="F158" s="106"/>
      <c r="G158" s="106"/>
      <c r="H158" s="106"/>
      <c r="I158" s="106"/>
      <c r="J158" s="106"/>
      <c r="K158" s="106"/>
      <c r="L158" s="106"/>
      <c r="M158" s="207"/>
      <c r="N158" s="207"/>
      <c r="O158" s="207"/>
      <c r="P158" s="207"/>
      <c r="Q158" s="207"/>
      <c r="R158" s="207"/>
    </row>
    <row r="159" spans="1:18" s="41" customFormat="1" ht="19.5" customHeight="1" hidden="1">
      <c r="A159" s="104"/>
      <c r="B159" s="104"/>
      <c r="C159" s="104"/>
      <c r="D159" s="105"/>
      <c r="E159" s="106"/>
      <c r="F159" s="106"/>
      <c r="G159" s="106"/>
      <c r="H159" s="106"/>
      <c r="I159" s="106"/>
      <c r="J159" s="106"/>
      <c r="K159" s="106"/>
      <c r="L159" s="106"/>
      <c r="M159" s="207"/>
      <c r="N159" s="207"/>
      <c r="O159" s="207"/>
      <c r="P159" s="207"/>
      <c r="Q159" s="207"/>
      <c r="R159" s="207"/>
    </row>
    <row r="160" spans="1:18" s="41" customFormat="1" ht="46.5" customHeight="1">
      <c r="A160" s="104"/>
      <c r="B160" s="104">
        <v>85213</v>
      </c>
      <c r="C160" s="104"/>
      <c r="D160" s="105" t="s">
        <v>190</v>
      </c>
      <c r="E160" s="106">
        <v>8543</v>
      </c>
      <c r="F160" s="106">
        <v>8543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207"/>
      <c r="N160" s="207"/>
      <c r="O160" s="207"/>
      <c r="P160" s="207"/>
      <c r="Q160" s="207"/>
      <c r="R160" s="207"/>
    </row>
    <row r="161" spans="1:18" s="41" customFormat="1" ht="19.5" customHeight="1" hidden="1">
      <c r="A161" s="97"/>
      <c r="B161" s="246"/>
      <c r="C161" s="97"/>
      <c r="D161" s="99"/>
      <c r="E161" s="100"/>
      <c r="F161" s="100"/>
      <c r="G161" s="100"/>
      <c r="H161" s="100"/>
      <c r="I161" s="100"/>
      <c r="J161" s="100"/>
      <c r="K161" s="100"/>
      <c r="L161" s="100"/>
      <c r="M161" s="207"/>
      <c r="N161" s="207"/>
      <c r="O161" s="207"/>
      <c r="P161" s="207"/>
      <c r="Q161" s="207"/>
      <c r="R161" s="207"/>
    </row>
    <row r="162" spans="1:18" s="41" customFormat="1" ht="30.75" customHeight="1">
      <c r="A162" s="97"/>
      <c r="B162" s="97">
        <v>85214</v>
      </c>
      <c r="C162" s="97"/>
      <c r="D162" s="99" t="s">
        <v>191</v>
      </c>
      <c r="E162" s="100">
        <v>203171</v>
      </c>
      <c r="F162" s="100">
        <v>203171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207"/>
      <c r="N162" s="207"/>
      <c r="O162" s="207"/>
      <c r="P162" s="207"/>
      <c r="Q162" s="207"/>
      <c r="R162" s="207"/>
    </row>
    <row r="163" spans="1:18" s="41" customFormat="1" ht="19.5" customHeight="1" hidden="1">
      <c r="A163" s="104"/>
      <c r="B163" s="104"/>
      <c r="C163" s="104"/>
      <c r="D163" s="105"/>
      <c r="E163" s="106"/>
      <c r="F163" s="106"/>
      <c r="G163" s="106"/>
      <c r="H163" s="106"/>
      <c r="I163" s="106"/>
      <c r="J163" s="106"/>
      <c r="K163" s="106"/>
      <c r="L163" s="106"/>
      <c r="M163" s="207"/>
      <c r="N163" s="207"/>
      <c r="O163" s="207"/>
      <c r="P163" s="207"/>
      <c r="Q163" s="207"/>
      <c r="R163" s="207"/>
    </row>
    <row r="164" spans="1:18" s="41" customFormat="1" ht="19.5" customHeight="1">
      <c r="A164" s="104"/>
      <c r="B164" s="104">
        <v>85215</v>
      </c>
      <c r="C164" s="104"/>
      <c r="D164" s="105" t="s">
        <v>192</v>
      </c>
      <c r="E164" s="106">
        <v>15000</v>
      </c>
      <c r="F164" s="106">
        <v>15000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207"/>
      <c r="N164" s="207"/>
      <c r="O164" s="207"/>
      <c r="P164" s="207"/>
      <c r="Q164" s="207"/>
      <c r="R164" s="207"/>
    </row>
    <row r="165" spans="1:18" s="41" customFormat="1" ht="19.5" customHeight="1" hidden="1">
      <c r="A165" s="104"/>
      <c r="B165" s="104"/>
      <c r="C165" s="104"/>
      <c r="D165" s="105"/>
      <c r="E165" s="106"/>
      <c r="F165" s="106"/>
      <c r="G165" s="106"/>
      <c r="H165" s="106"/>
      <c r="I165" s="106"/>
      <c r="J165" s="106"/>
      <c r="K165" s="106"/>
      <c r="L165" s="106"/>
      <c r="M165" s="207"/>
      <c r="N165" s="207"/>
      <c r="O165" s="207"/>
      <c r="P165" s="207"/>
      <c r="Q165" s="207"/>
      <c r="R165" s="207"/>
    </row>
    <row r="166" spans="1:18" s="41" customFormat="1" ht="19.5" customHeight="1">
      <c r="A166" s="104"/>
      <c r="B166" s="104">
        <v>85219</v>
      </c>
      <c r="C166" s="104"/>
      <c r="D166" s="105" t="s">
        <v>193</v>
      </c>
      <c r="E166" s="106">
        <v>128493</v>
      </c>
      <c r="F166" s="106">
        <v>128493</v>
      </c>
      <c r="G166" s="106">
        <v>103098</v>
      </c>
      <c r="H166" s="106">
        <v>18275</v>
      </c>
      <c r="I166" s="106">
        <v>0</v>
      </c>
      <c r="J166" s="106">
        <v>0</v>
      </c>
      <c r="K166" s="106">
        <v>0</v>
      </c>
      <c r="L166" s="106">
        <v>0</v>
      </c>
      <c r="M166" s="207"/>
      <c r="N166" s="207"/>
      <c r="O166" s="207"/>
      <c r="P166" s="207"/>
      <c r="Q166" s="207"/>
      <c r="R166" s="207"/>
    </row>
    <row r="167" spans="1:18" s="41" customFormat="1" ht="19.5" customHeight="1" hidden="1">
      <c r="A167" s="104"/>
      <c r="B167" s="104"/>
      <c r="C167" s="104"/>
      <c r="D167" s="99"/>
      <c r="E167" s="106"/>
      <c r="F167" s="106"/>
      <c r="G167" s="106"/>
      <c r="H167" s="106"/>
      <c r="I167" s="106"/>
      <c r="J167" s="106"/>
      <c r="K167" s="106"/>
      <c r="L167" s="106"/>
      <c r="M167" s="207"/>
      <c r="N167" s="207"/>
      <c r="O167" s="207"/>
      <c r="P167" s="207"/>
      <c r="Q167" s="207"/>
      <c r="R167" s="207"/>
    </row>
    <row r="168" spans="1:18" s="41" customFormat="1" ht="19.5" customHeight="1" hidden="1">
      <c r="A168" s="104"/>
      <c r="B168" s="104"/>
      <c r="C168" s="104"/>
      <c r="D168" s="105"/>
      <c r="E168" s="106"/>
      <c r="F168" s="106"/>
      <c r="G168" s="106"/>
      <c r="H168" s="106"/>
      <c r="I168" s="106"/>
      <c r="J168" s="106"/>
      <c r="K168" s="106"/>
      <c r="L168" s="106"/>
      <c r="M168" s="207"/>
      <c r="N168" s="207"/>
      <c r="O168" s="207"/>
      <c r="P168" s="207"/>
      <c r="Q168" s="207"/>
      <c r="R168" s="207"/>
    </row>
    <row r="169" spans="1:18" s="41" customFormat="1" ht="19.5" customHeight="1" hidden="1">
      <c r="A169" s="104"/>
      <c r="B169" s="104"/>
      <c r="C169" s="104"/>
      <c r="D169" s="105"/>
      <c r="E169" s="106"/>
      <c r="F169" s="106"/>
      <c r="G169" s="106"/>
      <c r="H169" s="106"/>
      <c r="I169" s="106"/>
      <c r="J169" s="106"/>
      <c r="K169" s="106"/>
      <c r="L169" s="106"/>
      <c r="M169" s="207"/>
      <c r="N169" s="207"/>
      <c r="O169" s="207"/>
      <c r="P169" s="207"/>
      <c r="Q169" s="207"/>
      <c r="R169" s="207"/>
    </row>
    <row r="170" spans="1:18" s="41" customFormat="1" ht="19.5" customHeight="1" hidden="1">
      <c r="A170" s="104"/>
      <c r="B170" s="104"/>
      <c r="C170" s="104"/>
      <c r="D170" s="105"/>
      <c r="E170" s="106"/>
      <c r="F170" s="106"/>
      <c r="G170" s="106"/>
      <c r="H170" s="106"/>
      <c r="I170" s="106"/>
      <c r="J170" s="106"/>
      <c r="K170" s="106"/>
      <c r="L170" s="106"/>
      <c r="M170" s="207"/>
      <c r="N170" s="207"/>
      <c r="O170" s="207"/>
      <c r="P170" s="207"/>
      <c r="Q170" s="207"/>
      <c r="R170" s="207"/>
    </row>
    <row r="171" spans="1:18" s="41" customFormat="1" ht="31.5" customHeight="1" hidden="1">
      <c r="A171" s="104"/>
      <c r="B171" s="104"/>
      <c r="C171" s="104"/>
      <c r="D171" s="105"/>
      <c r="E171" s="106"/>
      <c r="F171" s="106"/>
      <c r="G171" s="106"/>
      <c r="H171" s="106"/>
      <c r="I171" s="106"/>
      <c r="J171" s="106"/>
      <c r="K171" s="106"/>
      <c r="L171" s="106"/>
      <c r="M171" s="207"/>
      <c r="N171" s="207"/>
      <c r="O171" s="207"/>
      <c r="P171" s="207"/>
      <c r="Q171" s="207"/>
      <c r="R171" s="207"/>
    </row>
    <row r="172" spans="1:18" s="41" customFormat="1" ht="19.5" customHeight="1" hidden="1">
      <c r="A172" s="104"/>
      <c r="B172" s="104"/>
      <c r="C172" s="104"/>
      <c r="D172" s="105"/>
      <c r="E172" s="106"/>
      <c r="F172" s="106"/>
      <c r="G172" s="106"/>
      <c r="H172" s="106"/>
      <c r="I172" s="106"/>
      <c r="J172" s="106"/>
      <c r="K172" s="106"/>
      <c r="L172" s="106"/>
      <c r="M172" s="207"/>
      <c r="N172" s="207"/>
      <c r="O172" s="207"/>
      <c r="P172" s="207"/>
      <c r="Q172" s="207"/>
      <c r="R172" s="207"/>
    </row>
    <row r="173" spans="1:18" s="41" customFormat="1" ht="19.5" customHeight="1">
      <c r="A173" s="104"/>
      <c r="B173" s="104">
        <v>85295</v>
      </c>
      <c r="C173" s="104"/>
      <c r="D173" s="105" t="s">
        <v>171</v>
      </c>
      <c r="E173" s="106">
        <v>43100</v>
      </c>
      <c r="F173" s="106">
        <v>43100</v>
      </c>
      <c r="G173" s="106">
        <v>0</v>
      </c>
      <c r="H173" s="106">
        <v>0</v>
      </c>
      <c r="I173" s="106">
        <v>1500</v>
      </c>
      <c r="J173" s="106">
        <v>0</v>
      </c>
      <c r="K173" s="106">
        <v>0</v>
      </c>
      <c r="L173" s="106">
        <v>0</v>
      </c>
      <c r="M173" s="207"/>
      <c r="N173" s="207"/>
      <c r="O173" s="207"/>
      <c r="P173" s="207"/>
      <c r="Q173" s="207"/>
      <c r="R173" s="207"/>
    </row>
    <row r="174" spans="1:18" s="41" customFormat="1" ht="45" customHeight="1" hidden="1">
      <c r="A174" s="97"/>
      <c r="B174" s="97"/>
      <c r="C174" s="97"/>
      <c r="D174" s="99"/>
      <c r="E174" s="100"/>
      <c r="F174" s="100"/>
      <c r="G174" s="100"/>
      <c r="H174" s="100"/>
      <c r="I174" s="100"/>
      <c r="J174" s="100"/>
      <c r="K174" s="100"/>
      <c r="L174" s="100"/>
      <c r="M174" s="207"/>
      <c r="N174" s="207"/>
      <c r="O174" s="207"/>
      <c r="P174" s="207"/>
      <c r="Q174" s="207"/>
      <c r="R174" s="207"/>
    </row>
    <row r="175" spans="1:18" s="41" customFormat="1" ht="19.5" customHeight="1" hidden="1">
      <c r="A175" s="97"/>
      <c r="B175" s="97"/>
      <c r="C175" s="97"/>
      <c r="D175" s="99"/>
      <c r="E175" s="100"/>
      <c r="F175" s="100"/>
      <c r="G175" s="100"/>
      <c r="H175" s="100"/>
      <c r="I175" s="100"/>
      <c r="J175" s="100"/>
      <c r="K175" s="100"/>
      <c r="L175" s="100"/>
      <c r="M175" s="207"/>
      <c r="N175" s="207"/>
      <c r="O175" s="207"/>
      <c r="P175" s="207"/>
      <c r="Q175" s="207"/>
      <c r="R175" s="207"/>
    </row>
    <row r="176" spans="1:18" s="41" customFormat="1" ht="19.5" customHeight="1">
      <c r="A176" s="107">
        <v>854</v>
      </c>
      <c r="B176" s="107"/>
      <c r="C176" s="107"/>
      <c r="D176" s="108" t="s">
        <v>194</v>
      </c>
      <c r="E176" s="109">
        <f aca="true" t="shared" si="8" ref="E176:L176">SUM(E177,E183)</f>
        <v>38853</v>
      </c>
      <c r="F176" s="109">
        <f t="shared" si="8"/>
        <v>38853</v>
      </c>
      <c r="G176" s="109">
        <f t="shared" si="8"/>
        <v>30588</v>
      </c>
      <c r="H176" s="109">
        <f t="shared" si="8"/>
        <v>5564</v>
      </c>
      <c r="I176" s="109">
        <f t="shared" si="8"/>
        <v>0</v>
      </c>
      <c r="J176" s="109">
        <f t="shared" si="8"/>
        <v>0</v>
      </c>
      <c r="K176" s="109">
        <f t="shared" si="8"/>
        <v>0</v>
      </c>
      <c r="L176" s="109">
        <f t="shared" si="8"/>
        <v>0</v>
      </c>
      <c r="M176" s="207"/>
      <c r="N176" s="207"/>
      <c r="O176" s="207"/>
      <c r="P176" s="207"/>
      <c r="Q176" s="207"/>
      <c r="R176" s="207"/>
    </row>
    <row r="177" spans="1:18" s="41" customFormat="1" ht="19.5" customHeight="1">
      <c r="A177" s="104"/>
      <c r="B177" s="104">
        <v>85401</v>
      </c>
      <c r="C177" s="104"/>
      <c r="D177" s="105" t="s">
        <v>195</v>
      </c>
      <c r="E177" s="106">
        <v>37853</v>
      </c>
      <c r="F177" s="106">
        <v>37853</v>
      </c>
      <c r="G177" s="106">
        <v>30588</v>
      </c>
      <c r="H177" s="106">
        <v>5564</v>
      </c>
      <c r="I177" s="106">
        <v>0</v>
      </c>
      <c r="J177" s="106">
        <v>0</v>
      </c>
      <c r="K177" s="106">
        <v>0</v>
      </c>
      <c r="L177" s="106">
        <v>0</v>
      </c>
      <c r="M177" s="207"/>
      <c r="N177" s="207"/>
      <c r="O177" s="207"/>
      <c r="P177" s="207"/>
      <c r="Q177" s="207"/>
      <c r="R177" s="207"/>
    </row>
    <row r="178" spans="1:18" s="41" customFormat="1" ht="19.5" customHeight="1" hidden="1">
      <c r="A178" s="104"/>
      <c r="B178" s="104"/>
      <c r="C178" s="104"/>
      <c r="D178" s="99"/>
      <c r="E178" s="106"/>
      <c r="F178" s="106"/>
      <c r="G178" s="106"/>
      <c r="H178" s="106"/>
      <c r="I178" s="106"/>
      <c r="J178" s="106"/>
      <c r="K178" s="106"/>
      <c r="L178" s="106"/>
      <c r="M178" s="207"/>
      <c r="N178" s="207"/>
      <c r="O178" s="207"/>
      <c r="P178" s="207"/>
      <c r="Q178" s="207"/>
      <c r="R178" s="207"/>
    </row>
    <row r="179" spans="1:18" s="41" customFormat="1" ht="19.5" customHeight="1" hidden="1">
      <c r="A179" s="104"/>
      <c r="B179" s="104"/>
      <c r="C179" s="104"/>
      <c r="D179" s="105"/>
      <c r="E179" s="106"/>
      <c r="F179" s="106"/>
      <c r="G179" s="106"/>
      <c r="H179" s="106"/>
      <c r="I179" s="106"/>
      <c r="J179" s="106"/>
      <c r="K179" s="106"/>
      <c r="L179" s="106"/>
      <c r="M179" s="207"/>
      <c r="N179" s="207"/>
      <c r="O179" s="207"/>
      <c r="P179" s="207"/>
      <c r="Q179" s="207"/>
      <c r="R179" s="207"/>
    </row>
    <row r="180" spans="1:18" s="41" customFormat="1" ht="19.5" customHeight="1" hidden="1">
      <c r="A180" s="104"/>
      <c r="B180" s="104"/>
      <c r="C180" s="104"/>
      <c r="D180" s="105"/>
      <c r="E180" s="106"/>
      <c r="F180" s="106"/>
      <c r="G180" s="106"/>
      <c r="H180" s="106"/>
      <c r="I180" s="106"/>
      <c r="J180" s="106"/>
      <c r="K180" s="106"/>
      <c r="L180" s="106"/>
      <c r="M180" s="207"/>
      <c r="N180" s="207"/>
      <c r="O180" s="207"/>
      <c r="P180" s="207"/>
      <c r="Q180" s="207"/>
      <c r="R180" s="207"/>
    </row>
    <row r="181" spans="1:18" s="41" customFormat="1" ht="19.5" customHeight="1" hidden="1">
      <c r="A181" s="104"/>
      <c r="B181" s="104"/>
      <c r="C181" s="104"/>
      <c r="D181" s="105"/>
      <c r="E181" s="106"/>
      <c r="F181" s="106"/>
      <c r="G181" s="106"/>
      <c r="H181" s="106"/>
      <c r="I181" s="106"/>
      <c r="J181" s="106"/>
      <c r="K181" s="106"/>
      <c r="L181" s="106"/>
      <c r="M181" s="207"/>
      <c r="N181" s="207"/>
      <c r="O181" s="207"/>
      <c r="P181" s="207"/>
      <c r="Q181" s="207"/>
      <c r="R181" s="207"/>
    </row>
    <row r="182" spans="1:18" s="41" customFormat="1" ht="19.5" customHeight="1" hidden="1">
      <c r="A182" s="104"/>
      <c r="B182" s="104"/>
      <c r="C182" s="104"/>
      <c r="D182" s="105"/>
      <c r="E182" s="106"/>
      <c r="F182" s="106"/>
      <c r="G182" s="106"/>
      <c r="H182" s="106"/>
      <c r="I182" s="106"/>
      <c r="J182" s="106"/>
      <c r="K182" s="106"/>
      <c r="L182" s="106"/>
      <c r="M182" s="207"/>
      <c r="N182" s="207"/>
      <c r="O182" s="207"/>
      <c r="P182" s="207"/>
      <c r="Q182" s="207"/>
      <c r="R182" s="207"/>
    </row>
    <row r="183" spans="1:18" s="41" customFormat="1" ht="19.5" customHeight="1">
      <c r="A183" s="104"/>
      <c r="B183" s="104">
        <v>85415</v>
      </c>
      <c r="C183" s="104"/>
      <c r="D183" s="105" t="s">
        <v>201</v>
      </c>
      <c r="E183" s="106">
        <v>1000</v>
      </c>
      <c r="F183" s="106">
        <v>1000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207"/>
      <c r="N183" s="207"/>
      <c r="O183" s="207"/>
      <c r="P183" s="207"/>
      <c r="Q183" s="207"/>
      <c r="R183" s="207"/>
    </row>
    <row r="184" spans="1:18" s="41" customFormat="1" ht="19.5" customHeight="1" hidden="1">
      <c r="A184" s="104"/>
      <c r="B184" s="104"/>
      <c r="C184" s="104"/>
      <c r="D184" s="105"/>
      <c r="E184" s="106"/>
      <c r="F184" s="106"/>
      <c r="G184" s="106"/>
      <c r="H184" s="106"/>
      <c r="I184" s="106"/>
      <c r="J184" s="106"/>
      <c r="K184" s="106"/>
      <c r="L184" s="106"/>
      <c r="M184" s="207"/>
      <c r="N184" s="207"/>
      <c r="O184" s="207"/>
      <c r="P184" s="207"/>
      <c r="Q184" s="207"/>
      <c r="R184" s="207"/>
    </row>
    <row r="185" spans="1:18" s="41" customFormat="1" ht="30.75" customHeight="1">
      <c r="A185" s="107">
        <v>900</v>
      </c>
      <c r="B185" s="107"/>
      <c r="C185" s="107"/>
      <c r="D185" s="108" t="s">
        <v>138</v>
      </c>
      <c r="E185" s="109">
        <f aca="true" t="shared" si="9" ref="E185:L185">SUM(E186,E189,E191)</f>
        <v>257000</v>
      </c>
      <c r="F185" s="109">
        <f t="shared" si="9"/>
        <v>257000</v>
      </c>
      <c r="G185" s="109">
        <f t="shared" si="9"/>
        <v>0</v>
      </c>
      <c r="H185" s="109">
        <f t="shared" si="9"/>
        <v>0</v>
      </c>
      <c r="I185" s="109">
        <f t="shared" si="9"/>
        <v>0</v>
      </c>
      <c r="J185" s="109">
        <f t="shared" si="9"/>
        <v>0</v>
      </c>
      <c r="K185" s="109">
        <f t="shared" si="9"/>
        <v>0</v>
      </c>
      <c r="L185" s="109">
        <f t="shared" si="9"/>
        <v>0</v>
      </c>
      <c r="M185" s="207"/>
      <c r="N185" s="207"/>
      <c r="O185" s="207"/>
      <c r="P185" s="207"/>
      <c r="Q185" s="207"/>
      <c r="R185" s="207"/>
    </row>
    <row r="186" spans="1:18" s="41" customFormat="1" ht="19.5" customHeight="1">
      <c r="A186" s="104"/>
      <c r="B186" s="104">
        <v>90001</v>
      </c>
      <c r="C186" s="104"/>
      <c r="D186" s="105" t="s">
        <v>196</v>
      </c>
      <c r="E186" s="106">
        <v>30000</v>
      </c>
      <c r="F186" s="106">
        <v>30000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v>0</v>
      </c>
      <c r="M186" s="207"/>
      <c r="N186" s="207"/>
      <c r="O186" s="207"/>
      <c r="P186" s="207"/>
      <c r="Q186" s="207"/>
      <c r="R186" s="207"/>
    </row>
    <row r="187" spans="1:18" s="41" customFormat="1" ht="19.5" customHeight="1" hidden="1">
      <c r="A187" s="104"/>
      <c r="B187" s="104"/>
      <c r="C187" s="104"/>
      <c r="D187" s="105"/>
      <c r="E187" s="106"/>
      <c r="F187" s="106"/>
      <c r="G187" s="106"/>
      <c r="H187" s="106"/>
      <c r="I187" s="106"/>
      <c r="J187" s="106"/>
      <c r="K187" s="106"/>
      <c r="L187" s="106"/>
      <c r="M187" s="207"/>
      <c r="N187" s="207"/>
      <c r="O187" s="207"/>
      <c r="P187" s="207"/>
      <c r="Q187" s="207"/>
      <c r="R187" s="207"/>
    </row>
    <row r="188" spans="1:18" s="41" customFormat="1" ht="19.5" customHeight="1" hidden="1">
      <c r="A188" s="104"/>
      <c r="B188" s="104"/>
      <c r="C188" s="104"/>
      <c r="D188" s="105"/>
      <c r="E188" s="106"/>
      <c r="F188" s="106"/>
      <c r="G188" s="106"/>
      <c r="H188" s="106"/>
      <c r="I188" s="106"/>
      <c r="J188" s="106"/>
      <c r="K188" s="106"/>
      <c r="L188" s="106"/>
      <c r="M188" s="207"/>
      <c r="N188" s="207"/>
      <c r="O188" s="207"/>
      <c r="P188" s="207"/>
      <c r="Q188" s="207"/>
      <c r="R188" s="207"/>
    </row>
    <row r="189" spans="1:18" s="41" customFormat="1" ht="19.5" customHeight="1">
      <c r="A189" s="97"/>
      <c r="B189" s="97">
        <v>90015</v>
      </c>
      <c r="C189" s="97"/>
      <c r="D189" s="99" t="s">
        <v>197</v>
      </c>
      <c r="E189" s="100">
        <v>175000</v>
      </c>
      <c r="F189" s="100">
        <v>175000</v>
      </c>
      <c r="G189" s="100">
        <v>0</v>
      </c>
      <c r="H189" s="100">
        <v>0</v>
      </c>
      <c r="I189" s="245">
        <v>0</v>
      </c>
      <c r="J189" s="100">
        <v>0</v>
      </c>
      <c r="K189" s="245">
        <v>0</v>
      </c>
      <c r="L189" s="100">
        <v>0</v>
      </c>
      <c r="M189" s="207"/>
      <c r="N189" s="207"/>
      <c r="O189" s="207"/>
      <c r="P189" s="207"/>
      <c r="Q189" s="207"/>
      <c r="R189" s="207"/>
    </row>
    <row r="190" spans="1:18" s="41" customFormat="1" ht="19.5" customHeight="1" hidden="1">
      <c r="A190" s="104"/>
      <c r="B190" s="104"/>
      <c r="C190" s="104"/>
      <c r="D190" s="105"/>
      <c r="E190" s="106"/>
      <c r="F190" s="106"/>
      <c r="G190" s="106"/>
      <c r="H190" s="106"/>
      <c r="I190" s="106"/>
      <c r="J190" s="106"/>
      <c r="K190" s="106"/>
      <c r="L190" s="106"/>
      <c r="M190" s="207"/>
      <c r="N190" s="207"/>
      <c r="O190" s="207"/>
      <c r="P190" s="207"/>
      <c r="Q190" s="207"/>
      <c r="R190" s="207"/>
    </row>
    <row r="191" spans="1:18" s="41" customFormat="1" ht="19.5" customHeight="1">
      <c r="A191" s="97"/>
      <c r="B191" s="97">
        <v>90095</v>
      </c>
      <c r="C191" s="97"/>
      <c r="D191" s="99" t="s">
        <v>171</v>
      </c>
      <c r="E191" s="100">
        <v>52000</v>
      </c>
      <c r="F191" s="100">
        <v>52000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207"/>
      <c r="N191" s="207"/>
      <c r="O191" s="207"/>
      <c r="P191" s="207"/>
      <c r="Q191" s="207"/>
      <c r="R191" s="207"/>
    </row>
    <row r="192" spans="1:18" s="41" customFormat="1" ht="19.5" customHeight="1" hidden="1">
      <c r="A192" s="104"/>
      <c r="B192" s="104"/>
      <c r="C192" s="104"/>
      <c r="D192" s="105"/>
      <c r="E192" s="106"/>
      <c r="F192" s="106"/>
      <c r="G192" s="106"/>
      <c r="H192" s="106"/>
      <c r="I192" s="106"/>
      <c r="J192" s="106"/>
      <c r="K192" s="106"/>
      <c r="L192" s="106"/>
      <c r="M192" s="207"/>
      <c r="N192" s="207"/>
      <c r="O192" s="207"/>
      <c r="P192" s="207"/>
      <c r="Q192" s="207"/>
      <c r="R192" s="207"/>
    </row>
    <row r="193" spans="1:18" s="41" customFormat="1" ht="32.25" customHeight="1">
      <c r="A193" s="107">
        <v>921</v>
      </c>
      <c r="B193" s="107"/>
      <c r="C193" s="107"/>
      <c r="D193" s="108" t="s">
        <v>198</v>
      </c>
      <c r="E193" s="109">
        <v>210000</v>
      </c>
      <c r="F193" s="109">
        <v>210000</v>
      </c>
      <c r="G193" s="109">
        <v>0</v>
      </c>
      <c r="H193" s="109">
        <v>0</v>
      </c>
      <c r="I193" s="109">
        <v>210000</v>
      </c>
      <c r="J193" s="109">
        <v>0</v>
      </c>
      <c r="K193" s="109">
        <v>0</v>
      </c>
      <c r="L193" s="109">
        <v>0</v>
      </c>
      <c r="M193" s="207"/>
      <c r="N193" s="207"/>
      <c r="O193" s="207"/>
      <c r="P193" s="207"/>
      <c r="Q193" s="207"/>
      <c r="R193" s="207"/>
    </row>
    <row r="194" spans="1:18" s="92" customFormat="1" ht="17.25" customHeight="1">
      <c r="A194" s="128"/>
      <c r="B194" s="128">
        <v>92109</v>
      </c>
      <c r="C194" s="128"/>
      <c r="D194" s="129" t="s">
        <v>222</v>
      </c>
      <c r="E194" s="130">
        <v>210000</v>
      </c>
      <c r="F194" s="130">
        <v>210000</v>
      </c>
      <c r="G194" s="130">
        <v>0</v>
      </c>
      <c r="H194" s="130">
        <v>0</v>
      </c>
      <c r="I194" s="130">
        <v>210000</v>
      </c>
      <c r="J194" s="130">
        <v>0</v>
      </c>
      <c r="K194" s="130">
        <v>0</v>
      </c>
      <c r="L194" s="130">
        <v>0</v>
      </c>
      <c r="M194" s="209"/>
      <c r="N194" s="209"/>
      <c r="O194" s="209"/>
      <c r="P194" s="209"/>
      <c r="Q194" s="209"/>
      <c r="R194" s="209"/>
    </row>
    <row r="195" spans="1:18" s="41" customFormat="1" ht="32.25" customHeight="1" hidden="1">
      <c r="A195" s="104"/>
      <c r="B195" s="104"/>
      <c r="C195" s="104"/>
      <c r="D195" s="105"/>
      <c r="E195" s="106"/>
      <c r="F195" s="106"/>
      <c r="G195" s="106"/>
      <c r="H195" s="106"/>
      <c r="I195" s="106"/>
      <c r="J195" s="106"/>
      <c r="K195" s="106"/>
      <c r="L195" s="106"/>
      <c r="M195" s="207"/>
      <c r="N195" s="207"/>
      <c r="O195" s="207"/>
      <c r="P195" s="207"/>
      <c r="Q195" s="207"/>
      <c r="R195" s="207"/>
    </row>
    <row r="196" spans="1:18" s="41" customFormat="1" ht="19.5" customHeight="1">
      <c r="A196" s="107">
        <v>926</v>
      </c>
      <c r="B196" s="107"/>
      <c r="C196" s="107"/>
      <c r="D196" s="108" t="s">
        <v>199</v>
      </c>
      <c r="E196" s="109">
        <v>43100</v>
      </c>
      <c r="F196" s="109">
        <v>43100</v>
      </c>
      <c r="G196" s="109">
        <v>0</v>
      </c>
      <c r="H196" s="109">
        <v>0</v>
      </c>
      <c r="I196" s="109">
        <v>43100</v>
      </c>
      <c r="J196" s="109">
        <v>0</v>
      </c>
      <c r="K196" s="109">
        <v>0</v>
      </c>
      <c r="L196" s="109">
        <v>0</v>
      </c>
      <c r="M196" s="207"/>
      <c r="N196" s="207"/>
      <c r="O196" s="207"/>
      <c r="P196" s="207"/>
      <c r="Q196" s="207"/>
      <c r="R196" s="207"/>
    </row>
    <row r="197" spans="1:18" s="41" customFormat="1" ht="18" customHeight="1">
      <c r="A197" s="104"/>
      <c r="B197" s="104">
        <v>92605</v>
      </c>
      <c r="C197" s="104"/>
      <c r="D197" s="105" t="s">
        <v>200</v>
      </c>
      <c r="E197" s="106">
        <v>43100</v>
      </c>
      <c r="F197" s="106">
        <v>43100</v>
      </c>
      <c r="G197" s="106">
        <v>0</v>
      </c>
      <c r="H197" s="106">
        <v>0</v>
      </c>
      <c r="I197" s="106">
        <v>43100</v>
      </c>
      <c r="J197" s="106">
        <v>0</v>
      </c>
      <c r="K197" s="106">
        <v>0</v>
      </c>
      <c r="L197" s="106">
        <v>0</v>
      </c>
      <c r="M197" s="207"/>
      <c r="N197" s="207"/>
      <c r="O197" s="207"/>
      <c r="P197" s="207"/>
      <c r="Q197" s="207"/>
      <c r="R197" s="207"/>
    </row>
    <row r="198" spans="1:18" s="41" customFormat="1" ht="48" customHeight="1" hidden="1">
      <c r="A198" s="110"/>
      <c r="B198" s="110"/>
      <c r="C198" s="110"/>
      <c r="D198" s="111"/>
      <c r="E198" s="112"/>
      <c r="F198" s="112"/>
      <c r="G198" s="112"/>
      <c r="H198" s="112"/>
      <c r="I198" s="112"/>
      <c r="J198" s="112"/>
      <c r="K198" s="112"/>
      <c r="L198" s="112"/>
      <c r="M198" s="207"/>
      <c r="N198" s="207"/>
      <c r="O198" s="207"/>
      <c r="P198" s="207"/>
      <c r="Q198" s="207"/>
      <c r="R198" s="207"/>
    </row>
    <row r="199" spans="1:18" s="41" customFormat="1" ht="18" customHeight="1" hidden="1">
      <c r="A199" s="213"/>
      <c r="B199" s="213"/>
      <c r="C199" s="213"/>
      <c r="D199" s="216"/>
      <c r="E199" s="212"/>
      <c r="F199" s="212"/>
      <c r="G199" s="212"/>
      <c r="H199" s="212"/>
      <c r="I199" s="212"/>
      <c r="J199" s="212"/>
      <c r="K199" s="212"/>
      <c r="L199" s="212"/>
      <c r="M199" s="207"/>
      <c r="N199" s="207"/>
      <c r="O199" s="207"/>
      <c r="P199" s="207"/>
      <c r="Q199" s="207"/>
      <c r="R199" s="207"/>
    </row>
    <row r="200" spans="1:18" s="41" customFormat="1" ht="19.5" customHeight="1" hidden="1">
      <c r="A200" s="104"/>
      <c r="B200" s="104"/>
      <c r="C200" s="104"/>
      <c r="D200" s="105"/>
      <c r="E200" s="106"/>
      <c r="F200" s="106"/>
      <c r="G200" s="106"/>
      <c r="H200" s="106"/>
      <c r="I200" s="106"/>
      <c r="J200" s="106"/>
      <c r="K200" s="106"/>
      <c r="L200" s="106"/>
      <c r="M200" s="207"/>
      <c r="N200" s="207"/>
      <c r="O200" s="207"/>
      <c r="P200" s="207"/>
      <c r="Q200" s="207"/>
      <c r="R200" s="207"/>
    </row>
    <row r="201" spans="1:18" s="41" customFormat="1" ht="19.5" customHeight="1" hidden="1">
      <c r="A201" s="104"/>
      <c r="B201" s="104"/>
      <c r="C201" s="104"/>
      <c r="D201" s="105"/>
      <c r="E201" s="106"/>
      <c r="F201" s="106"/>
      <c r="G201" s="106"/>
      <c r="H201" s="106"/>
      <c r="I201" s="106"/>
      <c r="J201" s="106"/>
      <c r="K201" s="106"/>
      <c r="L201" s="106"/>
      <c r="M201" s="207"/>
      <c r="N201" s="207"/>
      <c r="O201" s="207"/>
      <c r="P201" s="207"/>
      <c r="Q201" s="207"/>
      <c r="R201" s="207"/>
    </row>
    <row r="202" spans="1:18" s="41" customFormat="1" ht="19.5" customHeight="1" hidden="1">
      <c r="A202" s="110"/>
      <c r="B202" s="110"/>
      <c r="C202" s="110"/>
      <c r="D202" s="111"/>
      <c r="E202" s="112"/>
      <c r="F202" s="112"/>
      <c r="G202" s="112"/>
      <c r="H202" s="112"/>
      <c r="I202" s="112"/>
      <c r="J202" s="112"/>
      <c r="K202" s="112"/>
      <c r="L202" s="112"/>
      <c r="M202" s="207"/>
      <c r="N202" s="207"/>
      <c r="O202" s="207"/>
      <c r="P202" s="207"/>
      <c r="Q202" s="207"/>
      <c r="R202" s="207"/>
    </row>
    <row r="203" spans="1:18" s="42" customFormat="1" ht="21" customHeight="1">
      <c r="A203" s="361" t="s">
        <v>46</v>
      </c>
      <c r="B203" s="362"/>
      <c r="C203" s="362"/>
      <c r="D203" s="373"/>
      <c r="E203" s="113">
        <f aca="true" t="shared" si="10" ref="E203:L203">SUM(E8,E19,E24,E32,E37,E41,E69,E75,E86,E90,E94,E101,E148,E153,E176,E185,E193,E196,)</f>
        <v>9604521</v>
      </c>
      <c r="F203" s="113">
        <f t="shared" si="10"/>
        <v>8306802</v>
      </c>
      <c r="G203" s="113">
        <f t="shared" si="10"/>
        <v>3300464</v>
      </c>
      <c r="H203" s="113">
        <f t="shared" si="10"/>
        <v>602334</v>
      </c>
      <c r="I203" s="113">
        <f t="shared" si="10"/>
        <v>550644</v>
      </c>
      <c r="J203" s="113">
        <f t="shared" si="10"/>
        <v>31000</v>
      </c>
      <c r="K203" s="113">
        <f t="shared" si="10"/>
        <v>0</v>
      </c>
      <c r="L203" s="113">
        <f t="shared" si="10"/>
        <v>1297719</v>
      </c>
      <c r="M203" s="210"/>
      <c r="N203" s="210"/>
      <c r="O203" s="210"/>
      <c r="P203" s="210"/>
      <c r="Q203" s="210"/>
      <c r="R203" s="210"/>
    </row>
    <row r="205" ht="12.75">
      <c r="A205" s="53"/>
    </row>
  </sheetData>
  <mergeCells count="11">
    <mergeCell ref="L5:L6"/>
    <mergeCell ref="C4:C6"/>
    <mergeCell ref="A203:D203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0236220472440944" bottom="0.4724409448818898" header="0.5118110236220472" footer="0.5118110236220472"/>
  <pageSetup horizontalDpi="600" verticalDpi="600" orientation="landscape" paperSize="9" scale="90" r:id="rId1"/>
  <headerFooter alignWithMargins="0">
    <oddHeader xml:space="preserve">&amp;C&amp;P&amp;R&amp;"Times New Roman,Normalny"Załącznik nr 2
do uchwały Rady Gminy  nr  
z dnia  </oddHeader>
  </headerFooter>
  <rowBreaks count="1" manualBreakCount="1"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F1">
      <selection activeCell="S26" sqref="S26"/>
    </sheetView>
  </sheetViews>
  <sheetFormatPr defaultColWidth="9.00390625" defaultRowHeight="12.75"/>
  <cols>
    <col min="1" max="1" width="4.875" style="2" customWidth="1"/>
    <col min="2" max="2" width="6.875" style="5" customWidth="1"/>
    <col min="3" max="3" width="7.75390625" style="5" customWidth="1"/>
    <col min="4" max="4" width="6.625" style="5" hidden="1" customWidth="1"/>
    <col min="5" max="5" width="49.75390625" style="2" customWidth="1"/>
    <col min="6" max="6" width="11.375" style="2" customWidth="1"/>
    <col min="7" max="7" width="12.375" style="2" customWidth="1"/>
    <col min="8" max="8" width="10.125" style="2" customWidth="1"/>
    <col min="9" max="9" width="9.75390625" style="2" customWidth="1"/>
    <col min="10" max="10" width="10.00390625" style="5" customWidth="1"/>
    <col min="11" max="11" width="14.375" style="2" hidden="1" customWidth="1"/>
    <col min="12" max="12" width="10.375" style="2" customWidth="1"/>
    <col min="13" max="13" width="9.875" style="2" customWidth="1"/>
    <col min="14" max="14" width="10.875" style="2" customWidth="1"/>
    <col min="15" max="15" width="10.875" style="2" hidden="1" customWidth="1"/>
    <col min="16" max="16" width="15.125" style="2" customWidth="1"/>
    <col min="17" max="16384" width="9.125" style="2" customWidth="1"/>
  </cols>
  <sheetData>
    <row r="1" spans="1:16" s="236" customFormat="1" ht="19.5">
      <c r="A1" s="379" t="s">
        <v>274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2" t="s">
        <v>27</v>
      </c>
    </row>
    <row r="3" spans="1:16" s="35" customFormat="1" ht="19.5" customHeight="1">
      <c r="A3" s="378" t="s">
        <v>35</v>
      </c>
      <c r="B3" s="378" t="s">
        <v>2</v>
      </c>
      <c r="C3" s="378" t="s">
        <v>26</v>
      </c>
      <c r="D3" s="378"/>
      <c r="E3" s="380" t="s">
        <v>65</v>
      </c>
      <c r="F3" s="380" t="s">
        <v>70</v>
      </c>
      <c r="G3" s="381" t="s">
        <v>37</v>
      </c>
      <c r="H3" s="382"/>
      <c r="I3" s="382"/>
      <c r="J3" s="382"/>
      <c r="K3" s="382"/>
      <c r="L3" s="382"/>
      <c r="M3" s="382"/>
      <c r="N3" s="382"/>
      <c r="O3" s="383"/>
      <c r="P3" s="380" t="s">
        <v>73</v>
      </c>
    </row>
    <row r="4" spans="1:16" s="35" customFormat="1" ht="19.5" customHeight="1">
      <c r="A4" s="378"/>
      <c r="B4" s="378"/>
      <c r="C4" s="378"/>
      <c r="D4" s="378"/>
      <c r="E4" s="380"/>
      <c r="F4" s="380"/>
      <c r="G4" s="380" t="s">
        <v>275</v>
      </c>
      <c r="H4" s="381" t="s">
        <v>105</v>
      </c>
      <c r="I4" s="382"/>
      <c r="J4" s="382"/>
      <c r="K4" s="382"/>
      <c r="L4" s="383"/>
      <c r="M4" s="380" t="s">
        <v>232</v>
      </c>
      <c r="N4" s="380" t="s">
        <v>276</v>
      </c>
      <c r="O4" s="375"/>
      <c r="P4" s="380"/>
    </row>
    <row r="5" spans="1:16" s="35" customFormat="1" ht="29.25" customHeight="1">
      <c r="A5" s="378"/>
      <c r="B5" s="378"/>
      <c r="C5" s="378"/>
      <c r="D5" s="378"/>
      <c r="E5" s="380"/>
      <c r="F5" s="380"/>
      <c r="G5" s="380"/>
      <c r="H5" s="380" t="s">
        <v>74</v>
      </c>
      <c r="I5" s="380" t="s">
        <v>64</v>
      </c>
      <c r="J5" s="380" t="s">
        <v>299</v>
      </c>
      <c r="K5" s="380"/>
      <c r="L5" s="375" t="s">
        <v>140</v>
      </c>
      <c r="M5" s="380"/>
      <c r="N5" s="380"/>
      <c r="O5" s="376"/>
      <c r="P5" s="380"/>
    </row>
    <row r="6" spans="1:16" s="35" customFormat="1" ht="19.5" customHeight="1">
      <c r="A6" s="378"/>
      <c r="B6" s="378"/>
      <c r="C6" s="378"/>
      <c r="D6" s="378"/>
      <c r="E6" s="380"/>
      <c r="F6" s="380"/>
      <c r="G6" s="380"/>
      <c r="H6" s="380"/>
      <c r="I6" s="380"/>
      <c r="J6" s="380"/>
      <c r="K6" s="380"/>
      <c r="L6" s="376"/>
      <c r="M6" s="380"/>
      <c r="N6" s="380"/>
      <c r="O6" s="376"/>
      <c r="P6" s="380"/>
    </row>
    <row r="7" spans="1:16" s="35" customFormat="1" ht="19.5" customHeight="1">
      <c r="A7" s="378"/>
      <c r="B7" s="378"/>
      <c r="C7" s="378"/>
      <c r="D7" s="378"/>
      <c r="E7" s="380"/>
      <c r="F7" s="380"/>
      <c r="G7" s="380"/>
      <c r="H7" s="380"/>
      <c r="I7" s="380"/>
      <c r="J7" s="380"/>
      <c r="K7" s="380"/>
      <c r="L7" s="377"/>
      <c r="M7" s="380"/>
      <c r="N7" s="380"/>
      <c r="O7" s="377"/>
      <c r="P7" s="380"/>
    </row>
    <row r="8" spans="1:16" s="126" customFormat="1" ht="12" customHeight="1">
      <c r="A8" s="125">
        <v>1</v>
      </c>
      <c r="B8" s="125">
        <v>2</v>
      </c>
      <c r="C8" s="125">
        <v>3</v>
      </c>
      <c r="D8" s="125"/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11</v>
      </c>
      <c r="L8" s="125">
        <v>10</v>
      </c>
      <c r="M8" s="125">
        <v>11</v>
      </c>
      <c r="N8" s="125">
        <v>12</v>
      </c>
      <c r="O8" s="125"/>
      <c r="P8" s="125">
        <v>13</v>
      </c>
    </row>
    <row r="9" spans="1:16" ht="88.5" customHeight="1">
      <c r="A9" s="131" t="s">
        <v>11</v>
      </c>
      <c r="B9" s="132" t="s">
        <v>162</v>
      </c>
      <c r="C9" s="132" t="s">
        <v>163</v>
      </c>
      <c r="D9" s="131"/>
      <c r="E9" s="133" t="s">
        <v>294</v>
      </c>
      <c r="F9" s="134">
        <v>11924000</v>
      </c>
      <c r="G9" s="134"/>
      <c r="H9" s="134"/>
      <c r="I9" s="269"/>
      <c r="J9" s="135"/>
      <c r="K9" s="270"/>
      <c r="L9" s="270"/>
      <c r="M9" s="134">
        <v>5962000</v>
      </c>
      <c r="N9" s="134">
        <v>5962000</v>
      </c>
      <c r="O9" s="134"/>
      <c r="P9" s="136" t="s">
        <v>279</v>
      </c>
    </row>
    <row r="10" spans="1:16" ht="62.25" customHeight="1" hidden="1">
      <c r="A10" s="137"/>
      <c r="B10" s="138"/>
      <c r="C10" s="138"/>
      <c r="D10" s="137"/>
      <c r="E10" s="139"/>
      <c r="F10" s="140"/>
      <c r="G10" s="140"/>
      <c r="H10" s="140"/>
      <c r="I10" s="147"/>
      <c r="J10" s="146"/>
      <c r="K10" s="148"/>
      <c r="L10" s="148"/>
      <c r="M10" s="140"/>
      <c r="N10" s="140"/>
      <c r="O10" s="140"/>
      <c r="P10" s="143"/>
    </row>
    <row r="11" spans="1:16" ht="57.75" customHeight="1" hidden="1">
      <c r="A11" s="137"/>
      <c r="B11" s="138"/>
      <c r="C11" s="138"/>
      <c r="D11" s="137"/>
      <c r="E11" s="139"/>
      <c r="F11" s="140"/>
      <c r="G11" s="140"/>
      <c r="H11" s="140"/>
      <c r="I11" s="147"/>
      <c r="J11" s="141"/>
      <c r="K11" s="148"/>
      <c r="L11" s="148"/>
      <c r="M11" s="140"/>
      <c r="N11" s="140"/>
      <c r="O11" s="140"/>
      <c r="P11" s="142"/>
    </row>
    <row r="12" spans="1:16" ht="56.25" customHeight="1" hidden="1">
      <c r="A12" s="137"/>
      <c r="B12" s="138"/>
      <c r="C12" s="138"/>
      <c r="D12" s="137"/>
      <c r="E12" s="139"/>
      <c r="F12" s="140"/>
      <c r="G12" s="140"/>
      <c r="H12" s="140"/>
      <c r="I12" s="147"/>
      <c r="J12" s="164"/>
      <c r="K12" s="148"/>
      <c r="L12" s="148"/>
      <c r="M12" s="140"/>
      <c r="N12" s="140"/>
      <c r="O12" s="265"/>
      <c r="P12" s="143"/>
    </row>
    <row r="13" spans="1:16" ht="36.75" customHeight="1" hidden="1">
      <c r="A13" s="137"/>
      <c r="B13" s="138"/>
      <c r="C13" s="138"/>
      <c r="D13" s="137"/>
      <c r="E13" s="139"/>
      <c r="F13" s="140"/>
      <c r="G13" s="140"/>
      <c r="H13" s="140"/>
      <c r="I13" s="147"/>
      <c r="J13" s="164"/>
      <c r="K13" s="148"/>
      <c r="L13" s="148"/>
      <c r="M13" s="140"/>
      <c r="N13" s="140"/>
      <c r="O13" s="265"/>
      <c r="P13" s="143"/>
    </row>
    <row r="14" spans="1:16" ht="72" customHeight="1" hidden="1">
      <c r="A14" s="137"/>
      <c r="B14" s="138"/>
      <c r="C14" s="138"/>
      <c r="D14" s="137"/>
      <c r="E14" s="139"/>
      <c r="F14" s="140"/>
      <c r="G14" s="140"/>
      <c r="H14" s="140"/>
      <c r="I14" s="147"/>
      <c r="J14" s="164"/>
      <c r="K14" s="148"/>
      <c r="L14" s="148"/>
      <c r="M14" s="140"/>
      <c r="N14" s="140"/>
      <c r="O14" s="265"/>
      <c r="P14" s="143"/>
    </row>
    <row r="15" spans="1:16" ht="50.25" customHeight="1" hidden="1">
      <c r="A15" s="137"/>
      <c r="B15" s="138"/>
      <c r="C15" s="138"/>
      <c r="D15" s="137"/>
      <c r="E15" s="139"/>
      <c r="F15" s="140"/>
      <c r="G15" s="140"/>
      <c r="H15" s="140"/>
      <c r="I15" s="147"/>
      <c r="J15" s="164"/>
      <c r="K15" s="148"/>
      <c r="L15" s="148"/>
      <c r="M15" s="140"/>
      <c r="N15" s="140"/>
      <c r="O15" s="265"/>
      <c r="P15" s="143"/>
    </row>
    <row r="16" spans="1:16" ht="53.25" customHeight="1" hidden="1">
      <c r="A16" s="137"/>
      <c r="B16" s="138"/>
      <c r="C16" s="138"/>
      <c r="D16" s="137"/>
      <c r="E16" s="139"/>
      <c r="F16" s="140"/>
      <c r="G16" s="140"/>
      <c r="H16" s="140"/>
      <c r="I16" s="140"/>
      <c r="J16" s="164"/>
      <c r="K16" s="266"/>
      <c r="L16" s="266"/>
      <c r="M16" s="244"/>
      <c r="N16" s="140"/>
      <c r="O16" s="140"/>
      <c r="P16" s="142"/>
    </row>
    <row r="17" spans="1:16" ht="51" customHeight="1" hidden="1">
      <c r="A17" s="137"/>
      <c r="B17" s="138"/>
      <c r="C17" s="138"/>
      <c r="D17" s="137"/>
      <c r="E17" s="139"/>
      <c r="F17" s="140"/>
      <c r="G17" s="140"/>
      <c r="H17" s="147"/>
      <c r="I17" s="147"/>
      <c r="J17" s="164"/>
      <c r="K17" s="148"/>
      <c r="L17" s="148"/>
      <c r="M17" s="140"/>
      <c r="N17" s="140"/>
      <c r="O17" s="265"/>
      <c r="P17" s="143"/>
    </row>
    <row r="18" spans="1:16" ht="51" customHeight="1" hidden="1">
      <c r="A18" s="137"/>
      <c r="B18" s="138"/>
      <c r="C18" s="138"/>
      <c r="D18" s="137"/>
      <c r="E18" s="139"/>
      <c r="F18" s="140"/>
      <c r="G18" s="140"/>
      <c r="H18" s="147"/>
      <c r="I18" s="268"/>
      <c r="J18" s="164"/>
      <c r="K18" s="148"/>
      <c r="L18" s="148"/>
      <c r="M18" s="140"/>
      <c r="N18" s="140"/>
      <c r="O18" s="265"/>
      <c r="P18" s="143"/>
    </row>
    <row r="19" spans="1:16" ht="51" customHeight="1" hidden="1">
      <c r="A19" s="137"/>
      <c r="B19" s="138"/>
      <c r="C19" s="138"/>
      <c r="D19" s="137"/>
      <c r="E19" s="139"/>
      <c r="F19" s="140"/>
      <c r="G19" s="140"/>
      <c r="H19" s="147"/>
      <c r="I19" s="268"/>
      <c r="J19" s="164"/>
      <c r="K19" s="148"/>
      <c r="L19" s="148"/>
      <c r="M19" s="140"/>
      <c r="N19" s="140"/>
      <c r="O19" s="140"/>
      <c r="P19" s="142"/>
    </row>
    <row r="20" spans="1:16" ht="51" customHeight="1" hidden="1">
      <c r="A20" s="137"/>
      <c r="B20" s="138"/>
      <c r="C20" s="138"/>
      <c r="D20" s="137"/>
      <c r="E20" s="139"/>
      <c r="F20" s="140"/>
      <c r="G20" s="140"/>
      <c r="H20" s="147"/>
      <c r="I20" s="268"/>
      <c r="J20" s="164"/>
      <c r="K20" s="148"/>
      <c r="L20" s="148"/>
      <c r="M20" s="140"/>
      <c r="N20" s="140"/>
      <c r="O20" s="265"/>
      <c r="P20" s="143"/>
    </row>
    <row r="21" spans="1:16" ht="51" customHeight="1" hidden="1">
      <c r="A21" s="137"/>
      <c r="B21" s="138"/>
      <c r="C21" s="138"/>
      <c r="D21" s="137"/>
      <c r="E21" s="139"/>
      <c r="F21" s="140"/>
      <c r="G21" s="140"/>
      <c r="H21" s="147"/>
      <c r="I21" s="268"/>
      <c r="J21" s="164"/>
      <c r="K21" s="148"/>
      <c r="L21" s="148"/>
      <c r="M21" s="140"/>
      <c r="N21" s="140"/>
      <c r="O21" s="265"/>
      <c r="P21" s="143"/>
    </row>
    <row r="22" spans="1:16" ht="51" customHeight="1" hidden="1">
      <c r="A22" s="137"/>
      <c r="B22" s="138"/>
      <c r="C22" s="138"/>
      <c r="D22" s="137"/>
      <c r="E22" s="139"/>
      <c r="F22" s="140"/>
      <c r="G22" s="140"/>
      <c r="H22" s="147"/>
      <c r="I22" s="268"/>
      <c r="J22" s="271"/>
      <c r="K22" s="148"/>
      <c r="L22" s="148"/>
      <c r="M22" s="140"/>
      <c r="N22" s="140"/>
      <c r="O22" s="265"/>
      <c r="P22" s="143"/>
    </row>
    <row r="23" spans="1:16" ht="51" customHeight="1" hidden="1">
      <c r="A23" s="137"/>
      <c r="B23" s="138"/>
      <c r="C23" s="138"/>
      <c r="D23" s="137"/>
      <c r="E23" s="139"/>
      <c r="F23" s="140"/>
      <c r="G23" s="140"/>
      <c r="H23" s="147"/>
      <c r="I23" s="268"/>
      <c r="J23" s="271"/>
      <c r="K23" s="148"/>
      <c r="L23" s="148"/>
      <c r="M23" s="140"/>
      <c r="N23" s="140"/>
      <c r="O23" s="265"/>
      <c r="P23" s="143"/>
    </row>
    <row r="24" spans="1:16" ht="62.25" customHeight="1">
      <c r="A24" s="137" t="s">
        <v>12</v>
      </c>
      <c r="B24" s="138" t="s">
        <v>223</v>
      </c>
      <c r="C24" s="138" t="s">
        <v>224</v>
      </c>
      <c r="D24" s="137"/>
      <c r="E24" s="139" t="s">
        <v>296</v>
      </c>
      <c r="F24" s="140">
        <v>104600</v>
      </c>
      <c r="G24" s="140">
        <v>1740</v>
      </c>
      <c r="H24" s="140">
        <v>1740</v>
      </c>
      <c r="I24" s="268"/>
      <c r="J24" s="146"/>
      <c r="K24" s="148"/>
      <c r="L24" s="148"/>
      <c r="M24" s="140">
        <v>102860</v>
      </c>
      <c r="N24" s="140">
        <v>0</v>
      </c>
      <c r="O24" s="265"/>
      <c r="P24" s="164" t="s">
        <v>280</v>
      </c>
    </row>
    <row r="25" spans="1:16" ht="56.25" customHeight="1" hidden="1">
      <c r="A25" s="137"/>
      <c r="B25" s="138"/>
      <c r="C25" s="138"/>
      <c r="D25" s="137"/>
      <c r="E25" s="139"/>
      <c r="F25" s="140"/>
      <c r="G25" s="140"/>
      <c r="H25" s="147"/>
      <c r="I25" s="268"/>
      <c r="J25" s="286"/>
      <c r="K25" s="148"/>
      <c r="L25" s="148"/>
      <c r="M25" s="140"/>
      <c r="N25" s="140"/>
      <c r="O25" s="265"/>
      <c r="P25" s="143"/>
    </row>
    <row r="26" spans="1:16" ht="63" customHeight="1">
      <c r="A26" s="137" t="s">
        <v>13</v>
      </c>
      <c r="B26" s="138" t="s">
        <v>251</v>
      </c>
      <c r="C26" s="138" t="s">
        <v>252</v>
      </c>
      <c r="D26" s="137"/>
      <c r="E26" s="139" t="s">
        <v>297</v>
      </c>
      <c r="F26" s="140">
        <v>1682000</v>
      </c>
      <c r="G26" s="244"/>
      <c r="H26" s="244"/>
      <c r="I26" s="268"/>
      <c r="J26" s="332"/>
      <c r="K26" s="266"/>
      <c r="L26" s="266"/>
      <c r="M26" s="244">
        <v>841000</v>
      </c>
      <c r="N26" s="244">
        <v>841000</v>
      </c>
      <c r="O26" s="244"/>
      <c r="P26" s="334" t="s">
        <v>227</v>
      </c>
    </row>
    <row r="27" spans="1:16" ht="62.25" customHeight="1">
      <c r="A27" s="137" t="s">
        <v>1</v>
      </c>
      <c r="B27" s="138" t="s">
        <v>251</v>
      </c>
      <c r="C27" s="138" t="s">
        <v>310</v>
      </c>
      <c r="D27" s="137"/>
      <c r="E27" s="139" t="s">
        <v>295</v>
      </c>
      <c r="F27" s="140">
        <v>1455500</v>
      </c>
      <c r="G27" s="140">
        <v>156100</v>
      </c>
      <c r="H27" s="140"/>
      <c r="I27" s="147"/>
      <c r="J27" s="146"/>
      <c r="K27" s="148"/>
      <c r="L27" s="148">
        <v>156100</v>
      </c>
      <c r="M27" s="140">
        <v>649700</v>
      </c>
      <c r="N27" s="140">
        <v>649700</v>
      </c>
      <c r="O27" s="140"/>
      <c r="P27" s="143" t="s">
        <v>227</v>
      </c>
    </row>
    <row r="28" spans="1:16" ht="54.75" customHeight="1">
      <c r="A28" s="325" t="s">
        <v>17</v>
      </c>
      <c r="B28" s="326" t="s">
        <v>253</v>
      </c>
      <c r="C28" s="326" t="s">
        <v>254</v>
      </c>
      <c r="D28" s="325"/>
      <c r="E28" s="327" t="s">
        <v>298</v>
      </c>
      <c r="F28" s="328">
        <v>1933685</v>
      </c>
      <c r="G28" s="328"/>
      <c r="H28" s="328"/>
      <c r="I28" s="329"/>
      <c r="J28" s="272"/>
      <c r="K28" s="330"/>
      <c r="L28" s="330"/>
      <c r="M28" s="328">
        <v>1000000</v>
      </c>
      <c r="N28" s="328">
        <v>933685</v>
      </c>
      <c r="O28" s="328"/>
      <c r="P28" s="331" t="s">
        <v>227</v>
      </c>
    </row>
    <row r="29" spans="1:16" ht="36.75" customHeight="1">
      <c r="A29" s="385" t="s">
        <v>229</v>
      </c>
      <c r="B29" s="385"/>
      <c r="C29" s="385"/>
      <c r="D29" s="385"/>
      <c r="E29" s="385"/>
      <c r="F29" s="144">
        <f>SUM(F9:F28)</f>
        <v>17099785</v>
      </c>
      <c r="G29" s="144">
        <f aca="true" t="shared" si="0" ref="G29:N29">SUM(G9:G28)</f>
        <v>157840</v>
      </c>
      <c r="H29" s="144">
        <f t="shared" si="0"/>
        <v>1740</v>
      </c>
      <c r="I29" s="144">
        <f t="shared" si="0"/>
        <v>0</v>
      </c>
      <c r="J29" s="144">
        <f t="shared" si="0"/>
        <v>0</v>
      </c>
      <c r="K29" s="144">
        <f>SUM(K9:K28)</f>
        <v>0</v>
      </c>
      <c r="L29" s="144">
        <f>SUM(L9:L28)</f>
        <v>156100</v>
      </c>
      <c r="M29" s="144">
        <f t="shared" si="0"/>
        <v>8555560</v>
      </c>
      <c r="N29" s="144">
        <f t="shared" si="0"/>
        <v>8386385</v>
      </c>
      <c r="O29" s="144"/>
      <c r="P29" s="145" t="s">
        <v>31</v>
      </c>
    </row>
    <row r="30" spans="1:16" s="7" customFormat="1" ht="23.25" customHeight="1">
      <c r="A30" s="339"/>
      <c r="B30" s="340"/>
      <c r="C30" s="340"/>
      <c r="D30" s="339"/>
      <c r="E30" s="341"/>
      <c r="F30" s="333"/>
      <c r="G30" s="333"/>
      <c r="H30" s="333"/>
      <c r="I30" s="333"/>
      <c r="J30" s="342"/>
      <c r="K30" s="333"/>
      <c r="L30" s="333"/>
      <c r="M30" s="333"/>
      <c r="N30" s="333"/>
      <c r="O30" s="333"/>
      <c r="P30" s="343"/>
    </row>
    <row r="31" spans="1:16" s="7" customFormat="1" ht="51" customHeight="1" hidden="1">
      <c r="A31" s="339"/>
      <c r="B31" s="340"/>
      <c r="C31" s="340"/>
      <c r="D31" s="339"/>
      <c r="F31" s="333"/>
      <c r="G31" s="333"/>
      <c r="H31" s="333"/>
      <c r="I31" s="333"/>
      <c r="J31" s="342"/>
      <c r="K31" s="333"/>
      <c r="L31" s="333"/>
      <c r="M31" s="333"/>
      <c r="N31" s="333"/>
      <c r="O31" s="333"/>
      <c r="P31" s="343"/>
    </row>
    <row r="32" spans="1:16" s="149" customFormat="1" ht="29.25" customHeight="1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</row>
    <row r="33" spans="1:16" s="7" customFormat="1" ht="51" customHeight="1">
      <c r="A33" s="339"/>
      <c r="B33" s="340"/>
      <c r="C33" s="340"/>
      <c r="D33" s="339"/>
      <c r="E33" s="341"/>
      <c r="F33" s="333"/>
      <c r="G33" s="333"/>
      <c r="H33" s="333"/>
      <c r="I33" s="333"/>
      <c r="J33" s="342"/>
      <c r="K33" s="333"/>
      <c r="L33" s="333"/>
      <c r="M33" s="333"/>
      <c r="N33" s="333"/>
      <c r="O33" s="333"/>
      <c r="P33" s="343"/>
    </row>
    <row r="34" spans="1:16" s="7" customFormat="1" ht="51" customHeight="1">
      <c r="A34" s="339"/>
      <c r="B34" s="340"/>
      <c r="C34" s="340"/>
      <c r="D34" s="339"/>
      <c r="E34" s="341"/>
      <c r="F34" s="333"/>
      <c r="G34" s="333"/>
      <c r="H34" s="333"/>
      <c r="I34" s="333"/>
      <c r="J34" s="342"/>
      <c r="K34" s="333"/>
      <c r="L34" s="333"/>
      <c r="M34" s="333"/>
      <c r="N34" s="333"/>
      <c r="O34" s="333"/>
      <c r="P34" s="343"/>
    </row>
    <row r="35" spans="1:16" s="7" customFormat="1" ht="47.25" customHeight="1">
      <c r="A35" s="339"/>
      <c r="B35" s="340"/>
      <c r="C35" s="340"/>
      <c r="D35" s="339"/>
      <c r="E35" s="341"/>
      <c r="F35" s="333"/>
      <c r="G35" s="333"/>
      <c r="H35" s="333"/>
      <c r="I35" s="333"/>
      <c r="J35" s="342"/>
      <c r="K35" s="333"/>
      <c r="L35" s="333"/>
      <c r="M35" s="333"/>
      <c r="N35" s="333"/>
      <c r="O35" s="333"/>
      <c r="P35" s="343"/>
    </row>
    <row r="36" spans="1:16" s="7" customFormat="1" ht="45" customHeight="1">
      <c r="A36" s="339"/>
      <c r="B36" s="340"/>
      <c r="C36" s="340"/>
      <c r="D36" s="339"/>
      <c r="E36" s="341"/>
      <c r="F36" s="333"/>
      <c r="G36" s="333"/>
      <c r="H36" s="333"/>
      <c r="I36" s="333"/>
      <c r="J36" s="342"/>
      <c r="K36" s="333"/>
      <c r="L36" s="333"/>
      <c r="M36" s="333"/>
      <c r="N36" s="333"/>
      <c r="O36" s="333"/>
      <c r="P36" s="343"/>
    </row>
    <row r="37" spans="1:16" s="7" customFormat="1" ht="45" customHeight="1">
      <c r="A37" s="339"/>
      <c r="B37" s="340"/>
      <c r="C37" s="340"/>
      <c r="D37" s="339"/>
      <c r="E37" s="341"/>
      <c r="F37" s="333"/>
      <c r="G37" s="333"/>
      <c r="H37" s="333"/>
      <c r="I37" s="333"/>
      <c r="J37" s="342"/>
      <c r="K37" s="333"/>
      <c r="L37" s="333"/>
      <c r="M37" s="333"/>
      <c r="N37" s="333"/>
      <c r="O37" s="333"/>
      <c r="P37" s="343"/>
    </row>
    <row r="38" spans="1:16" s="7" customFormat="1" ht="45" customHeight="1">
      <c r="A38" s="339"/>
      <c r="B38" s="340"/>
      <c r="C38" s="340"/>
      <c r="D38" s="339"/>
      <c r="E38" s="341"/>
      <c r="F38" s="333"/>
      <c r="G38" s="333"/>
      <c r="H38" s="333"/>
      <c r="I38" s="333"/>
      <c r="J38" s="342"/>
      <c r="K38" s="333"/>
      <c r="L38" s="333"/>
      <c r="M38" s="333"/>
      <c r="N38" s="333"/>
      <c r="O38" s="333"/>
      <c r="P38" s="343"/>
    </row>
    <row r="39" spans="1:16" s="7" customFormat="1" ht="40.5" customHeight="1">
      <c r="A39" s="339"/>
      <c r="B39" s="340"/>
      <c r="C39" s="340"/>
      <c r="D39" s="339"/>
      <c r="E39" s="341"/>
      <c r="F39" s="333"/>
      <c r="G39" s="333"/>
      <c r="H39" s="333"/>
      <c r="I39" s="333"/>
      <c r="J39" s="342"/>
      <c r="K39" s="333"/>
      <c r="L39" s="333"/>
      <c r="M39" s="333"/>
      <c r="N39" s="333"/>
      <c r="O39" s="333"/>
      <c r="P39" s="343"/>
    </row>
    <row r="40" spans="1:16" s="7" customFormat="1" ht="42" customHeight="1">
      <c r="A40" s="339"/>
      <c r="B40" s="340"/>
      <c r="C40" s="340"/>
      <c r="D40" s="339"/>
      <c r="E40" s="341"/>
      <c r="F40" s="333"/>
      <c r="G40" s="333"/>
      <c r="H40" s="333"/>
      <c r="I40" s="333"/>
      <c r="J40" s="342"/>
      <c r="K40" s="333"/>
      <c r="L40" s="333"/>
      <c r="M40" s="333"/>
      <c r="N40" s="333"/>
      <c r="O40" s="333"/>
      <c r="P40" s="343"/>
    </row>
    <row r="41" spans="1:16" s="7" customFormat="1" ht="45.75" customHeight="1">
      <c r="A41" s="339"/>
      <c r="B41" s="340"/>
      <c r="C41" s="340"/>
      <c r="D41" s="339"/>
      <c r="E41" s="341"/>
      <c r="F41" s="333"/>
      <c r="G41" s="333"/>
      <c r="H41" s="333"/>
      <c r="I41" s="333"/>
      <c r="J41" s="342"/>
      <c r="K41" s="333"/>
      <c r="L41" s="333"/>
      <c r="M41" s="333"/>
      <c r="N41" s="333"/>
      <c r="O41" s="333"/>
      <c r="P41" s="343"/>
    </row>
    <row r="42" spans="1:16" s="7" customFormat="1" ht="51" customHeight="1" hidden="1">
      <c r="A42" s="339"/>
      <c r="B42" s="340"/>
      <c r="C42" s="340"/>
      <c r="D42" s="339"/>
      <c r="E42" s="341"/>
      <c r="F42" s="333"/>
      <c r="G42" s="333"/>
      <c r="H42" s="333"/>
      <c r="I42" s="333"/>
      <c r="J42" s="342"/>
      <c r="K42" s="333"/>
      <c r="L42" s="333"/>
      <c r="M42" s="333"/>
      <c r="N42" s="333"/>
      <c r="O42" s="333"/>
      <c r="P42" s="343"/>
    </row>
    <row r="43" spans="1:16" s="7" customFormat="1" ht="56.25" customHeight="1" hidden="1">
      <c r="A43" s="339"/>
      <c r="B43" s="340"/>
      <c r="C43" s="340"/>
      <c r="D43" s="339"/>
      <c r="E43" s="341"/>
      <c r="F43" s="333"/>
      <c r="G43" s="333"/>
      <c r="H43" s="333"/>
      <c r="I43" s="333"/>
      <c r="J43" s="344"/>
      <c r="K43" s="333"/>
      <c r="L43" s="333"/>
      <c r="M43" s="333"/>
      <c r="N43" s="333"/>
      <c r="O43" s="333"/>
      <c r="P43" s="343"/>
    </row>
    <row r="44" spans="1:16" s="7" customFormat="1" ht="39" customHeight="1">
      <c r="A44" s="339"/>
      <c r="B44" s="340"/>
      <c r="C44" s="340"/>
      <c r="D44" s="339"/>
      <c r="E44" s="341"/>
      <c r="F44" s="333"/>
      <c r="G44" s="333"/>
      <c r="H44" s="333"/>
      <c r="I44" s="333"/>
      <c r="J44" s="344"/>
      <c r="K44" s="333"/>
      <c r="L44" s="333"/>
      <c r="M44" s="333"/>
      <c r="N44" s="333"/>
      <c r="O44" s="333"/>
      <c r="P44" s="343"/>
    </row>
    <row r="45" spans="2:10" s="7" customFormat="1" ht="12.75">
      <c r="B45" s="6"/>
      <c r="C45" s="6"/>
      <c r="D45" s="6"/>
      <c r="J45" s="6"/>
    </row>
    <row r="46" spans="1:16" s="7" customFormat="1" ht="39" customHeight="1">
      <c r="A46" s="339"/>
      <c r="B46" s="340"/>
      <c r="C46" s="340"/>
      <c r="D46" s="339"/>
      <c r="E46" s="341"/>
      <c r="F46" s="333"/>
      <c r="G46" s="333"/>
      <c r="H46" s="333"/>
      <c r="I46" s="333"/>
      <c r="J46" s="344"/>
      <c r="K46" s="333"/>
      <c r="L46" s="333"/>
      <c r="M46" s="333"/>
      <c r="N46" s="333"/>
      <c r="O46" s="333"/>
      <c r="P46" s="343"/>
    </row>
    <row r="51" ht="12.75">
      <c r="J51" s="6"/>
    </row>
    <row r="55" ht="12.75">
      <c r="A55" s="49"/>
    </row>
    <row r="59" ht="12.75" hidden="1">
      <c r="I59" s="267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</sheetData>
  <mergeCells count="21">
    <mergeCell ref="L5:L7"/>
    <mergeCell ref="N4:N7"/>
    <mergeCell ref="G3:O3"/>
    <mergeCell ref="A32:P32"/>
    <mergeCell ref="M4:M7"/>
    <mergeCell ref="A29:E29"/>
    <mergeCell ref="H5:H7"/>
    <mergeCell ref="I5:I7"/>
    <mergeCell ref="J5:J7"/>
    <mergeCell ref="K5:K7"/>
    <mergeCell ref="H4:L4"/>
    <mergeCell ref="O4:O7"/>
    <mergeCell ref="D3:D7"/>
    <mergeCell ref="A1:P1"/>
    <mergeCell ref="A3:A7"/>
    <mergeCell ref="B3:B7"/>
    <mergeCell ref="C3:C7"/>
    <mergeCell ref="E3:E7"/>
    <mergeCell ref="P3:P7"/>
    <mergeCell ref="G4:G7"/>
    <mergeCell ref="F3:F7"/>
  </mergeCells>
  <printOptions horizontalCentered="1"/>
  <pageMargins left="0.5118110236220472" right="0.3937007874015748" top="0.96" bottom="0.7874015748031497" header="0.5118110236220472" footer="0.5118110236220472"/>
  <pageSetup horizontalDpi="600" verticalDpi="600" orientation="landscape" paperSize="9" scale="75" r:id="rId1"/>
  <headerFooter alignWithMargins="0">
    <oddHeader xml:space="preserve">&amp;C&amp;P&amp;R&amp;"Times New Roman,Normalny"&amp;12Załącznik nr &amp;A
do uchwały Rady Gminy nr    
z dnia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F43" sqref="F43"/>
    </sheetView>
  </sheetViews>
  <sheetFormatPr defaultColWidth="9.00390625" defaultRowHeight="12.75"/>
  <cols>
    <col min="1" max="1" width="4.25390625" style="2" customWidth="1"/>
    <col min="2" max="2" width="7.375" style="5" customWidth="1"/>
    <col min="3" max="3" width="8.375" style="5" customWidth="1"/>
    <col min="4" max="4" width="8.125" style="5" hidden="1" customWidth="1"/>
    <col min="5" max="5" width="70.875" style="2" customWidth="1"/>
    <col min="6" max="6" width="14.75390625" style="2" customWidth="1"/>
    <col min="7" max="7" width="13.625" style="2" customWidth="1"/>
    <col min="8" max="8" width="12.625" style="2" customWidth="1"/>
    <col min="9" max="9" width="11.125" style="2" customWidth="1"/>
    <col min="10" max="10" width="12.375" style="2" customWidth="1"/>
    <col min="11" max="11" width="11.75390625" style="2" customWidth="1"/>
    <col min="12" max="12" width="14.375" style="2" customWidth="1"/>
    <col min="13" max="16384" width="9.125" style="2" customWidth="1"/>
  </cols>
  <sheetData>
    <row r="1" spans="1:12" s="236" customFormat="1" ht="19.5">
      <c r="A1" s="379" t="s">
        <v>277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2" t="s">
        <v>27</v>
      </c>
    </row>
    <row r="3" spans="1:12" s="35" customFormat="1" ht="19.5" customHeight="1">
      <c r="A3" s="378" t="s">
        <v>35</v>
      </c>
      <c r="B3" s="378" t="s">
        <v>2</v>
      </c>
      <c r="C3" s="378" t="s">
        <v>26</v>
      </c>
      <c r="D3" s="378"/>
      <c r="E3" s="380" t="s">
        <v>75</v>
      </c>
      <c r="F3" s="380" t="s">
        <v>70</v>
      </c>
      <c r="G3" s="380" t="s">
        <v>37</v>
      </c>
      <c r="H3" s="380"/>
      <c r="I3" s="380"/>
      <c r="J3" s="380"/>
      <c r="K3" s="380"/>
      <c r="L3" s="380" t="s">
        <v>73</v>
      </c>
    </row>
    <row r="4" spans="1:12" s="35" customFormat="1" ht="19.5" customHeight="1">
      <c r="A4" s="378"/>
      <c r="B4" s="378"/>
      <c r="C4" s="378"/>
      <c r="D4" s="378"/>
      <c r="E4" s="380"/>
      <c r="F4" s="380"/>
      <c r="G4" s="380" t="s">
        <v>278</v>
      </c>
      <c r="H4" s="380" t="s">
        <v>105</v>
      </c>
      <c r="I4" s="380"/>
      <c r="J4" s="380"/>
      <c r="K4" s="380"/>
      <c r="L4" s="380"/>
    </row>
    <row r="5" spans="1:12" s="35" customFormat="1" ht="29.25" customHeight="1">
      <c r="A5" s="378"/>
      <c r="B5" s="378"/>
      <c r="C5" s="378"/>
      <c r="D5" s="378"/>
      <c r="E5" s="380"/>
      <c r="F5" s="380"/>
      <c r="G5" s="380"/>
      <c r="H5" s="380" t="s">
        <v>74</v>
      </c>
      <c r="I5" s="380" t="s">
        <v>64</v>
      </c>
      <c r="J5" s="380" t="s">
        <v>300</v>
      </c>
      <c r="K5" s="380" t="s">
        <v>140</v>
      </c>
      <c r="L5" s="380"/>
    </row>
    <row r="6" spans="1:12" s="35" customFormat="1" ht="19.5" customHeight="1">
      <c r="A6" s="378"/>
      <c r="B6" s="378"/>
      <c r="C6" s="378"/>
      <c r="D6" s="378"/>
      <c r="E6" s="380"/>
      <c r="F6" s="380"/>
      <c r="G6" s="380"/>
      <c r="H6" s="380"/>
      <c r="I6" s="380"/>
      <c r="J6" s="380"/>
      <c r="K6" s="380"/>
      <c r="L6" s="380"/>
    </row>
    <row r="7" spans="1:12" s="35" customFormat="1" ht="9" customHeight="1">
      <c r="A7" s="378"/>
      <c r="B7" s="378"/>
      <c r="C7" s="378"/>
      <c r="D7" s="378"/>
      <c r="E7" s="380"/>
      <c r="F7" s="380"/>
      <c r="G7" s="380"/>
      <c r="H7" s="380"/>
      <c r="I7" s="380"/>
      <c r="J7" s="380"/>
      <c r="K7" s="380"/>
      <c r="L7" s="380"/>
    </row>
    <row r="8" spans="1:12" s="126" customFormat="1" ht="14.25" customHeight="1">
      <c r="A8" s="125">
        <v>1</v>
      </c>
      <c r="B8" s="125">
        <v>2</v>
      </c>
      <c r="C8" s="125">
        <v>3</v>
      </c>
      <c r="D8" s="125"/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</row>
    <row r="9" spans="1:16" s="348" customFormat="1" ht="51" customHeight="1" hidden="1">
      <c r="A9" s="252"/>
      <c r="B9" s="253"/>
      <c r="C9" s="254"/>
      <c r="D9" s="252"/>
      <c r="E9" s="293"/>
      <c r="F9" s="294"/>
      <c r="G9" s="294"/>
      <c r="H9" s="294"/>
      <c r="I9" s="315"/>
      <c r="J9" s="294"/>
      <c r="K9" s="315"/>
      <c r="L9" s="240"/>
      <c r="M9" s="346"/>
      <c r="N9" s="347"/>
      <c r="O9" s="347"/>
      <c r="P9" s="347"/>
    </row>
    <row r="10" spans="1:16" s="348" customFormat="1" ht="43.5" customHeight="1">
      <c r="A10" s="252" t="s">
        <v>11</v>
      </c>
      <c r="B10" s="253" t="s">
        <v>162</v>
      </c>
      <c r="C10" s="253" t="s">
        <v>163</v>
      </c>
      <c r="D10" s="252"/>
      <c r="E10" s="258" t="s">
        <v>250</v>
      </c>
      <c r="F10" s="294">
        <v>1536500</v>
      </c>
      <c r="G10" s="295">
        <v>1536500</v>
      </c>
      <c r="H10" s="295">
        <v>92600</v>
      </c>
      <c r="I10" s="296">
        <v>400000</v>
      </c>
      <c r="J10" s="297"/>
      <c r="K10" s="296">
        <v>1043900</v>
      </c>
      <c r="L10" s="349" t="s">
        <v>204</v>
      </c>
      <c r="M10" s="347"/>
      <c r="N10" s="347"/>
      <c r="O10" s="347"/>
      <c r="P10" s="347"/>
    </row>
    <row r="11" spans="1:16" s="348" customFormat="1" ht="45" customHeight="1">
      <c r="A11" s="252" t="s">
        <v>12</v>
      </c>
      <c r="B11" s="253" t="s">
        <v>202</v>
      </c>
      <c r="C11" s="253" t="s">
        <v>203</v>
      </c>
      <c r="D11" s="252"/>
      <c r="E11" s="258" t="s">
        <v>307</v>
      </c>
      <c r="F11" s="294">
        <v>781379</v>
      </c>
      <c r="G11" s="295">
        <v>781379</v>
      </c>
      <c r="H11" s="295">
        <v>468999</v>
      </c>
      <c r="I11" s="296">
        <v>312380</v>
      </c>
      <c r="J11" s="297"/>
      <c r="K11" s="345"/>
      <c r="L11" s="349" t="s">
        <v>204</v>
      </c>
      <c r="M11" s="347"/>
      <c r="N11" s="347"/>
      <c r="O11" s="347"/>
      <c r="P11" s="347"/>
    </row>
    <row r="12" spans="1:15" s="348" customFormat="1" ht="51.75" customHeight="1" hidden="1">
      <c r="A12" s="256"/>
      <c r="B12" s="257"/>
      <c r="C12" s="257"/>
      <c r="D12" s="256"/>
      <c r="E12" s="258"/>
      <c r="F12" s="287"/>
      <c r="G12" s="287"/>
      <c r="H12" s="287"/>
      <c r="I12" s="288"/>
      <c r="J12" s="289"/>
      <c r="K12" s="290"/>
      <c r="L12" s="142"/>
      <c r="M12" s="333"/>
      <c r="N12" s="333"/>
      <c r="O12" s="343"/>
    </row>
    <row r="13" spans="1:16" s="348" customFormat="1" ht="48.75" customHeight="1">
      <c r="A13" s="256" t="s">
        <v>13</v>
      </c>
      <c r="B13" s="257" t="s">
        <v>223</v>
      </c>
      <c r="C13" s="257" t="s">
        <v>282</v>
      </c>
      <c r="D13" s="256"/>
      <c r="E13" s="258" t="s">
        <v>283</v>
      </c>
      <c r="F13" s="298">
        <v>7000</v>
      </c>
      <c r="G13" s="287">
        <v>7000</v>
      </c>
      <c r="H13" s="287">
        <v>7000</v>
      </c>
      <c r="I13" s="288"/>
      <c r="J13" s="299"/>
      <c r="K13" s="288"/>
      <c r="L13" s="240" t="s">
        <v>204</v>
      </c>
      <c r="M13" s="347"/>
      <c r="N13" s="347"/>
      <c r="O13" s="347"/>
      <c r="P13" s="347"/>
    </row>
    <row r="14" spans="1:12" s="348" customFormat="1" ht="41.25" customHeight="1">
      <c r="A14" s="256" t="s">
        <v>1</v>
      </c>
      <c r="B14" s="257" t="s">
        <v>223</v>
      </c>
      <c r="C14" s="257" t="s">
        <v>284</v>
      </c>
      <c r="D14" s="256"/>
      <c r="E14" s="258" t="s">
        <v>286</v>
      </c>
      <c r="F14" s="298">
        <v>5000</v>
      </c>
      <c r="G14" s="287">
        <v>5000</v>
      </c>
      <c r="H14" s="287">
        <v>5000</v>
      </c>
      <c r="I14" s="288"/>
      <c r="J14" s="297"/>
      <c r="K14" s="288"/>
      <c r="L14" s="142" t="s">
        <v>204</v>
      </c>
    </row>
    <row r="15" spans="1:12" s="348" customFormat="1" ht="55.5" customHeight="1" hidden="1">
      <c r="A15" s="256"/>
      <c r="B15" s="256"/>
      <c r="C15" s="256"/>
      <c r="D15" s="256"/>
      <c r="E15" s="258"/>
      <c r="F15" s="298"/>
      <c r="G15" s="287"/>
      <c r="H15" s="287"/>
      <c r="I15" s="288"/>
      <c r="J15" s="297"/>
      <c r="K15" s="300"/>
      <c r="L15" s="140"/>
    </row>
    <row r="16" spans="1:12" s="348" customFormat="1" ht="45.75" customHeight="1" hidden="1">
      <c r="A16" s="256"/>
      <c r="B16" s="256"/>
      <c r="C16" s="256"/>
      <c r="D16" s="256"/>
      <c r="E16" s="258"/>
      <c r="F16" s="298"/>
      <c r="G16" s="287"/>
      <c r="H16" s="287"/>
      <c r="I16" s="288"/>
      <c r="J16" s="299"/>
      <c r="K16" s="300"/>
      <c r="L16" s="137"/>
    </row>
    <row r="17" spans="1:12" s="348" customFormat="1" ht="41.25" customHeight="1">
      <c r="A17" s="256" t="s">
        <v>17</v>
      </c>
      <c r="B17" s="256">
        <v>750</v>
      </c>
      <c r="C17" s="256">
        <v>75023</v>
      </c>
      <c r="D17" s="256"/>
      <c r="E17" s="258" t="s">
        <v>290</v>
      </c>
      <c r="F17" s="298">
        <v>104600</v>
      </c>
      <c r="G17" s="287">
        <v>1740</v>
      </c>
      <c r="H17" s="287">
        <v>1740</v>
      </c>
      <c r="I17" s="288"/>
      <c r="J17" s="299"/>
      <c r="K17" s="300"/>
      <c r="L17" s="164" t="s">
        <v>280</v>
      </c>
    </row>
    <row r="18" spans="1:12" s="348" customFormat="1" ht="45" customHeight="1">
      <c r="A18" s="256" t="s">
        <v>20</v>
      </c>
      <c r="B18" s="256">
        <v>750</v>
      </c>
      <c r="C18" s="256">
        <v>75023</v>
      </c>
      <c r="D18" s="256"/>
      <c r="E18" s="258" t="s">
        <v>285</v>
      </c>
      <c r="F18" s="298">
        <v>10000</v>
      </c>
      <c r="G18" s="287">
        <v>10000</v>
      </c>
      <c r="H18" s="287">
        <v>10000</v>
      </c>
      <c r="I18" s="288"/>
      <c r="J18" s="299"/>
      <c r="K18" s="300"/>
      <c r="L18" s="349" t="s">
        <v>204</v>
      </c>
    </row>
    <row r="19" spans="1:12" s="348" customFormat="1" ht="45.75" customHeight="1" hidden="1">
      <c r="A19" s="256"/>
      <c r="B19" s="256"/>
      <c r="C19" s="256"/>
      <c r="D19" s="256"/>
      <c r="E19" s="258"/>
      <c r="F19" s="298"/>
      <c r="G19" s="287"/>
      <c r="H19" s="287"/>
      <c r="I19" s="288"/>
      <c r="J19" s="299"/>
      <c r="K19" s="300"/>
      <c r="L19" s="349"/>
    </row>
    <row r="20" spans="1:12" s="348" customFormat="1" ht="45.75" customHeight="1" hidden="1">
      <c r="A20" s="256"/>
      <c r="B20" s="256"/>
      <c r="C20" s="256"/>
      <c r="D20" s="256"/>
      <c r="E20" s="258"/>
      <c r="F20" s="298"/>
      <c r="G20" s="287"/>
      <c r="H20" s="287"/>
      <c r="I20" s="288"/>
      <c r="J20" s="299"/>
      <c r="K20" s="300"/>
      <c r="L20" s="137"/>
    </row>
    <row r="21" spans="1:11" s="348" customFormat="1" ht="16.5" hidden="1">
      <c r="A21" s="255"/>
      <c r="B21" s="350"/>
      <c r="C21" s="350"/>
      <c r="D21" s="350"/>
      <c r="E21" s="255"/>
      <c r="F21" s="255"/>
      <c r="G21" s="255"/>
      <c r="H21" s="255"/>
      <c r="I21" s="255"/>
      <c r="J21" s="255"/>
      <c r="K21" s="255"/>
    </row>
    <row r="22" spans="1:12" s="348" customFormat="1" ht="45.75" customHeight="1" hidden="1">
      <c r="A22" s="256"/>
      <c r="B22" s="256"/>
      <c r="C22" s="256"/>
      <c r="D22" s="256"/>
      <c r="E22" s="258"/>
      <c r="F22" s="298"/>
      <c r="G22" s="287"/>
      <c r="H22" s="287"/>
      <c r="I22" s="288"/>
      <c r="J22" s="299"/>
      <c r="K22" s="300"/>
      <c r="L22" s="349"/>
    </row>
    <row r="23" spans="1:12" s="348" customFormat="1" ht="45.75" customHeight="1" hidden="1">
      <c r="A23" s="256"/>
      <c r="B23" s="256"/>
      <c r="C23" s="256"/>
      <c r="D23" s="256"/>
      <c r="E23" s="258"/>
      <c r="F23" s="298"/>
      <c r="G23" s="287"/>
      <c r="H23" s="287"/>
      <c r="I23" s="288"/>
      <c r="J23" s="299"/>
      <c r="K23" s="300"/>
      <c r="L23" s="349"/>
    </row>
    <row r="24" spans="1:12" s="348" customFormat="1" ht="45" customHeight="1" hidden="1">
      <c r="A24" s="256"/>
      <c r="B24" s="256"/>
      <c r="C24" s="256"/>
      <c r="D24" s="256"/>
      <c r="E24" s="258"/>
      <c r="F24" s="298"/>
      <c r="G24" s="287"/>
      <c r="H24" s="287"/>
      <c r="I24" s="288"/>
      <c r="J24" s="299"/>
      <c r="K24" s="300"/>
      <c r="L24" s="137"/>
    </row>
    <row r="25" spans="1:12" s="348" customFormat="1" ht="45" customHeight="1" hidden="1">
      <c r="A25" s="256"/>
      <c r="B25" s="256"/>
      <c r="C25" s="256"/>
      <c r="D25" s="256"/>
      <c r="E25" s="258"/>
      <c r="F25" s="298"/>
      <c r="G25" s="287"/>
      <c r="H25" s="287"/>
      <c r="I25" s="288"/>
      <c r="J25" s="299"/>
      <c r="K25" s="300"/>
      <c r="L25" s="137"/>
    </row>
    <row r="26" spans="1:12" s="348" customFormat="1" ht="38.25" customHeight="1" hidden="1">
      <c r="A26" s="256"/>
      <c r="B26" s="256"/>
      <c r="C26" s="256"/>
      <c r="D26" s="256"/>
      <c r="E26" s="258"/>
      <c r="F26" s="298"/>
      <c r="G26" s="287"/>
      <c r="H26" s="287"/>
      <c r="I26" s="288"/>
      <c r="J26" s="299"/>
      <c r="K26" s="300"/>
      <c r="L26" s="137"/>
    </row>
    <row r="27" spans="1:12" s="348" customFormat="1" ht="34.5" customHeight="1" hidden="1">
      <c r="A27" s="256"/>
      <c r="B27" s="256"/>
      <c r="C27" s="256"/>
      <c r="D27" s="256"/>
      <c r="E27" s="258"/>
      <c r="F27" s="298"/>
      <c r="G27" s="287"/>
      <c r="H27" s="287"/>
      <c r="I27" s="288"/>
      <c r="J27" s="299"/>
      <c r="K27" s="300"/>
      <c r="L27" s="137"/>
    </row>
    <row r="28" spans="1:12" s="348" customFormat="1" ht="48.75" customHeight="1" hidden="1">
      <c r="A28" s="256"/>
      <c r="B28" s="256"/>
      <c r="C28" s="256"/>
      <c r="D28" s="256"/>
      <c r="E28" s="258"/>
      <c r="F28" s="298"/>
      <c r="G28" s="287"/>
      <c r="H28" s="287"/>
      <c r="I28" s="288"/>
      <c r="J28" s="299"/>
      <c r="K28" s="300"/>
      <c r="L28" s="137"/>
    </row>
    <row r="29" spans="1:12" s="348" customFormat="1" ht="43.5" customHeight="1" hidden="1">
      <c r="A29" s="256"/>
      <c r="B29" s="256"/>
      <c r="C29" s="256"/>
      <c r="D29" s="256"/>
      <c r="E29" s="258"/>
      <c r="F29" s="298"/>
      <c r="G29" s="287"/>
      <c r="H29" s="287"/>
      <c r="I29" s="288"/>
      <c r="J29" s="299"/>
      <c r="K29" s="300"/>
      <c r="L29" s="137"/>
    </row>
    <row r="30" spans="1:12" s="348" customFormat="1" ht="48.75" customHeight="1" hidden="1">
      <c r="A30" s="256"/>
      <c r="B30" s="256"/>
      <c r="C30" s="256"/>
      <c r="D30" s="256"/>
      <c r="E30" s="258"/>
      <c r="F30" s="298"/>
      <c r="G30" s="287"/>
      <c r="H30" s="287"/>
      <c r="I30" s="288"/>
      <c r="J30" s="297"/>
      <c r="K30" s="300"/>
      <c r="L30" s="325"/>
    </row>
    <row r="31" spans="1:14" s="348" customFormat="1" ht="48.75" customHeight="1" hidden="1">
      <c r="A31" s="256"/>
      <c r="B31" s="256"/>
      <c r="C31" s="256"/>
      <c r="D31" s="256"/>
      <c r="E31" s="258"/>
      <c r="F31" s="298"/>
      <c r="G31" s="287"/>
      <c r="H31" s="287"/>
      <c r="I31" s="288"/>
      <c r="J31" s="297"/>
      <c r="K31" s="300"/>
      <c r="L31" s="137"/>
      <c r="M31" s="347"/>
      <c r="N31" s="347"/>
    </row>
    <row r="32" spans="1:12" s="348" customFormat="1" ht="75.75" customHeight="1" hidden="1">
      <c r="A32" s="256"/>
      <c r="B32" s="256"/>
      <c r="C32" s="256"/>
      <c r="D32" s="256"/>
      <c r="E32" s="258"/>
      <c r="F32" s="298"/>
      <c r="G32" s="287"/>
      <c r="H32" s="287"/>
      <c r="I32" s="288"/>
      <c r="J32" s="299"/>
      <c r="K32" s="300"/>
      <c r="L32" s="140"/>
    </row>
    <row r="33" spans="1:12" s="348" customFormat="1" ht="16.5" hidden="1">
      <c r="A33" s="260"/>
      <c r="B33" s="260"/>
      <c r="C33" s="260"/>
      <c r="D33" s="260"/>
      <c r="E33" s="261"/>
      <c r="F33" s="301"/>
      <c r="G33" s="291"/>
      <c r="H33" s="291"/>
      <c r="I33" s="302"/>
      <c r="J33" s="303"/>
      <c r="K33" s="302"/>
      <c r="L33" s="265"/>
    </row>
    <row r="34" spans="1:12" s="348" customFormat="1" ht="75.75" customHeight="1" hidden="1">
      <c r="A34" s="260"/>
      <c r="B34" s="260"/>
      <c r="C34" s="260"/>
      <c r="D34" s="260"/>
      <c r="E34" s="261"/>
      <c r="F34" s="301"/>
      <c r="G34" s="291"/>
      <c r="H34" s="291"/>
      <c r="I34" s="302"/>
      <c r="J34" s="303"/>
      <c r="K34" s="302"/>
      <c r="L34" s="143"/>
    </row>
    <row r="35" spans="1:12" s="348" customFormat="1" ht="35.25" customHeight="1" hidden="1">
      <c r="A35" s="260"/>
      <c r="B35" s="260"/>
      <c r="C35" s="260"/>
      <c r="D35" s="260"/>
      <c r="E35" s="261"/>
      <c r="F35" s="301"/>
      <c r="G35" s="291"/>
      <c r="H35" s="291"/>
      <c r="I35" s="302"/>
      <c r="J35" s="297"/>
      <c r="K35" s="302"/>
      <c r="L35" s="143"/>
    </row>
    <row r="36" spans="1:12" s="348" customFormat="1" ht="36" customHeight="1" hidden="1">
      <c r="A36" s="260"/>
      <c r="B36" s="260"/>
      <c r="C36" s="260"/>
      <c r="D36" s="260"/>
      <c r="E36" s="261"/>
      <c r="F36" s="301"/>
      <c r="G36" s="291"/>
      <c r="H36" s="291"/>
      <c r="I36" s="302"/>
      <c r="J36" s="299"/>
      <c r="K36" s="302"/>
      <c r="L36" s="143"/>
    </row>
    <row r="37" spans="1:12" s="348" customFormat="1" ht="48.75" customHeight="1" hidden="1">
      <c r="A37" s="260"/>
      <c r="B37" s="260"/>
      <c r="C37" s="260"/>
      <c r="D37" s="260"/>
      <c r="E37" s="261"/>
      <c r="F37" s="301"/>
      <c r="G37" s="291"/>
      <c r="H37" s="291"/>
      <c r="I37" s="302"/>
      <c r="J37" s="303"/>
      <c r="K37" s="302"/>
      <c r="L37" s="143"/>
    </row>
    <row r="38" spans="1:12" s="348" customFormat="1" ht="75.75" customHeight="1" hidden="1">
      <c r="A38" s="256"/>
      <c r="B38" s="256"/>
      <c r="C38" s="256"/>
      <c r="D38" s="256"/>
      <c r="E38" s="258"/>
      <c r="F38" s="298"/>
      <c r="G38" s="287"/>
      <c r="H38" s="287"/>
      <c r="I38" s="288"/>
      <c r="J38" s="299"/>
      <c r="K38" s="288"/>
      <c r="L38" s="137"/>
    </row>
    <row r="39" spans="1:12" s="348" customFormat="1" ht="75.75" customHeight="1" hidden="1">
      <c r="A39" s="259"/>
      <c r="B39" s="259"/>
      <c r="C39" s="259"/>
      <c r="D39" s="259"/>
      <c r="E39" s="262"/>
      <c r="F39" s="304"/>
      <c r="G39" s="305"/>
      <c r="H39" s="305"/>
      <c r="I39" s="306"/>
      <c r="J39" s="307"/>
      <c r="K39" s="306"/>
      <c r="L39" s="325"/>
    </row>
    <row r="40" spans="1:19" s="348" customFormat="1" ht="50.25" customHeight="1" hidden="1">
      <c r="A40" s="252"/>
      <c r="B40" s="252"/>
      <c r="C40" s="252"/>
      <c r="D40" s="252"/>
      <c r="E40" s="318"/>
      <c r="F40" s="294"/>
      <c r="G40" s="295"/>
      <c r="H40" s="295"/>
      <c r="I40" s="296"/>
      <c r="J40" s="297"/>
      <c r="K40" s="296"/>
      <c r="L40" s="240"/>
      <c r="M40" s="347"/>
      <c r="N40" s="347"/>
      <c r="O40" s="347"/>
      <c r="P40" s="347"/>
      <c r="Q40" s="347"/>
      <c r="R40" s="347"/>
      <c r="S40" s="347"/>
    </row>
    <row r="41" spans="1:12" s="348" customFormat="1" ht="46.5" customHeight="1" hidden="1">
      <c r="A41" s="259"/>
      <c r="B41" s="259"/>
      <c r="C41" s="259"/>
      <c r="D41" s="259"/>
      <c r="E41" s="262"/>
      <c r="F41" s="304"/>
      <c r="G41" s="305"/>
      <c r="H41" s="305"/>
      <c r="I41" s="317"/>
      <c r="J41" s="303"/>
      <c r="K41" s="292"/>
      <c r="L41" s="325"/>
    </row>
    <row r="42" spans="1:16" s="348" customFormat="1" ht="51" customHeight="1">
      <c r="A42" s="252" t="s">
        <v>247</v>
      </c>
      <c r="B42" s="253" t="s">
        <v>251</v>
      </c>
      <c r="C42" s="254" t="s">
        <v>310</v>
      </c>
      <c r="D42" s="252"/>
      <c r="E42" s="293" t="s">
        <v>281</v>
      </c>
      <c r="F42" s="294">
        <v>1455500</v>
      </c>
      <c r="G42" s="294">
        <v>156100</v>
      </c>
      <c r="H42" s="294"/>
      <c r="I42" s="315"/>
      <c r="J42" s="294"/>
      <c r="K42" s="315">
        <v>156100</v>
      </c>
      <c r="L42" s="240" t="s">
        <v>227</v>
      </c>
      <c r="M42" s="346"/>
      <c r="N42" s="347"/>
      <c r="O42" s="347"/>
      <c r="P42" s="347"/>
    </row>
    <row r="43" spans="1:12" s="348" customFormat="1" ht="39.75" customHeight="1">
      <c r="A43" s="387" t="s">
        <v>229</v>
      </c>
      <c r="B43" s="387"/>
      <c r="C43" s="387"/>
      <c r="D43" s="387"/>
      <c r="E43" s="387"/>
      <c r="F43" s="308">
        <f aca="true" t="shared" si="0" ref="F43:K43">SUM(F9:F42)</f>
        <v>3899979</v>
      </c>
      <c r="G43" s="308">
        <f t="shared" si="0"/>
        <v>2497719</v>
      </c>
      <c r="H43" s="308">
        <f t="shared" si="0"/>
        <v>585339</v>
      </c>
      <c r="I43" s="308">
        <f t="shared" si="0"/>
        <v>712380</v>
      </c>
      <c r="J43" s="308">
        <f t="shared" si="0"/>
        <v>0</v>
      </c>
      <c r="K43" s="308">
        <f t="shared" si="0"/>
        <v>1200000</v>
      </c>
      <c r="L43" s="145" t="s">
        <v>31</v>
      </c>
    </row>
    <row r="45" spans="1:12" ht="42" customHeight="1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</row>
    <row r="50" ht="12.75">
      <c r="A50" s="49"/>
    </row>
  </sheetData>
  <mergeCells count="17">
    <mergeCell ref="A45:L45"/>
    <mergeCell ref="F3:F7"/>
    <mergeCell ref="H4:K4"/>
    <mergeCell ref="H5:H7"/>
    <mergeCell ref="I5:I7"/>
    <mergeCell ref="J5:J7"/>
    <mergeCell ref="K5:K7"/>
    <mergeCell ref="A43:E4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&amp;A
do uchwały Rady Gminy nr   
z dnia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9" sqref="F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89" t="s">
        <v>262</v>
      </c>
      <c r="B1" s="389"/>
      <c r="C1" s="389"/>
      <c r="D1" s="389"/>
    </row>
    <row r="2" ht="6.75" customHeight="1">
      <c r="A2" s="19"/>
    </row>
    <row r="3" ht="12.75">
      <c r="D3" s="13" t="s">
        <v>27</v>
      </c>
    </row>
    <row r="4" spans="1:4" ht="15" customHeight="1">
      <c r="A4" s="378" t="s">
        <v>35</v>
      </c>
      <c r="B4" s="378" t="s">
        <v>5</v>
      </c>
      <c r="C4" s="380" t="s">
        <v>36</v>
      </c>
      <c r="D4" s="380" t="s">
        <v>264</v>
      </c>
    </row>
    <row r="5" spans="1:4" ht="15" customHeight="1">
      <c r="A5" s="378"/>
      <c r="B5" s="378"/>
      <c r="C5" s="378"/>
      <c r="D5" s="380"/>
    </row>
    <row r="6" spans="1:4" ht="15.75" customHeight="1">
      <c r="A6" s="378"/>
      <c r="B6" s="378"/>
      <c r="C6" s="378"/>
      <c r="D6" s="380"/>
    </row>
    <row r="7" spans="1:4" s="126" customFormat="1" ht="15.75" customHeight="1">
      <c r="A7" s="125">
        <v>1</v>
      </c>
      <c r="B7" s="125">
        <v>2</v>
      </c>
      <c r="C7" s="125">
        <v>3</v>
      </c>
      <c r="D7" s="125">
        <v>4</v>
      </c>
    </row>
    <row r="8" spans="1:4" ht="30.75" customHeight="1">
      <c r="A8" s="388" t="s">
        <v>21</v>
      </c>
      <c r="B8" s="388"/>
      <c r="C8" s="24"/>
      <c r="D8" s="179">
        <f>SUM(D9:D16)</f>
        <v>950000</v>
      </c>
    </row>
    <row r="9" spans="1:4" ht="30" customHeight="1">
      <c r="A9" s="25" t="s">
        <v>11</v>
      </c>
      <c r="B9" s="26" t="s">
        <v>18</v>
      </c>
      <c r="C9" s="25">
        <v>952</v>
      </c>
      <c r="D9" s="180">
        <v>550000</v>
      </c>
    </row>
    <row r="10" spans="1:4" ht="30.75" customHeight="1">
      <c r="A10" s="27" t="s">
        <v>12</v>
      </c>
      <c r="B10" s="28" t="s">
        <v>19</v>
      </c>
      <c r="C10" s="27">
        <v>952</v>
      </c>
      <c r="D10" s="157">
        <v>400000</v>
      </c>
    </row>
    <row r="11" spans="1:4" ht="12.75" hidden="1">
      <c r="A11" s="27"/>
      <c r="B11" s="29"/>
      <c r="C11" s="27"/>
      <c r="D11" s="157"/>
    </row>
    <row r="12" spans="1:4" ht="18.75" customHeight="1" hidden="1">
      <c r="A12" s="27"/>
      <c r="B12" s="28"/>
      <c r="C12" s="27"/>
      <c r="D12" s="157"/>
    </row>
    <row r="13" spans="1:4" ht="18.75" customHeight="1" hidden="1">
      <c r="A13" s="27"/>
      <c r="B13" s="28"/>
      <c r="C13" s="27"/>
      <c r="D13" s="157"/>
    </row>
    <row r="14" spans="1:4" ht="18.75" customHeight="1" hidden="1">
      <c r="A14" s="27"/>
      <c r="B14" s="28"/>
      <c r="C14" s="27"/>
      <c r="D14" s="157"/>
    </row>
    <row r="15" spans="1:4" ht="18.75" customHeight="1" hidden="1">
      <c r="A15" s="27"/>
      <c r="B15" s="28"/>
      <c r="C15" s="27"/>
      <c r="D15" s="157"/>
    </row>
    <row r="16" spans="1:4" ht="32.25" customHeight="1">
      <c r="A16" s="27">
        <v>3</v>
      </c>
      <c r="B16" s="31" t="s">
        <v>32</v>
      </c>
      <c r="C16" s="30">
        <v>955</v>
      </c>
      <c r="D16" s="158">
        <v>0</v>
      </c>
    </row>
    <row r="17" spans="1:4" ht="33" customHeight="1">
      <c r="A17" s="388" t="s">
        <v>66</v>
      </c>
      <c r="B17" s="388"/>
      <c r="C17" s="24"/>
      <c r="D17" s="179">
        <f>SUM(D18:D19)</f>
        <v>237620</v>
      </c>
    </row>
    <row r="18" spans="1:4" ht="36" customHeight="1">
      <c r="A18" s="25" t="s">
        <v>11</v>
      </c>
      <c r="B18" s="26" t="s">
        <v>33</v>
      </c>
      <c r="C18" s="25">
        <v>992</v>
      </c>
      <c r="D18" s="180">
        <v>144340</v>
      </c>
    </row>
    <row r="19" spans="1:4" ht="33.75" customHeight="1">
      <c r="A19" s="30" t="s">
        <v>12</v>
      </c>
      <c r="B19" s="31" t="s">
        <v>22</v>
      </c>
      <c r="C19" s="30">
        <v>992</v>
      </c>
      <c r="D19" s="158">
        <v>93280</v>
      </c>
    </row>
    <row r="20" spans="1:4" ht="12.75" hidden="1">
      <c r="A20" s="237"/>
      <c r="B20" s="238"/>
      <c r="C20" s="237"/>
      <c r="D20" s="239"/>
    </row>
    <row r="21" spans="1:4" ht="18.75" customHeight="1" hidden="1">
      <c r="A21" s="27"/>
      <c r="B21" s="28"/>
      <c r="C21" s="27"/>
      <c r="D21" s="157"/>
    </row>
    <row r="22" spans="1:4" ht="18.75" customHeight="1" hidden="1">
      <c r="A22" s="27"/>
      <c r="B22" s="28"/>
      <c r="C22" s="27"/>
      <c r="D22" s="157"/>
    </row>
    <row r="23" spans="1:4" ht="18.75" customHeight="1" hidden="1">
      <c r="A23" s="27"/>
      <c r="B23" s="28"/>
      <c r="C23" s="27"/>
      <c r="D23" s="157"/>
    </row>
    <row r="24" spans="1:4" ht="18.75" customHeight="1" hidden="1">
      <c r="A24" s="30"/>
      <c r="B24" s="31"/>
      <c r="C24" s="30"/>
      <c r="D24" s="158"/>
    </row>
    <row r="25" spans="1:4" ht="7.5" customHeight="1">
      <c r="A25" s="6"/>
      <c r="B25" s="7"/>
      <c r="C25" s="7"/>
      <c r="D25" s="7"/>
    </row>
    <row r="26" spans="1:6" ht="12.75">
      <c r="A26" s="37"/>
      <c r="B26" s="36"/>
      <c r="C26" s="36"/>
      <c r="D26" s="36"/>
      <c r="E26" s="34"/>
      <c r="F26" s="3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Roman,Normalny"Załącznik nr 4
do uchwały Rady Gminy nr   
z dnia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defaultGridColor="0" colorId="8" workbookViewId="0" topLeftCell="A4">
      <selection activeCell="F12" sqref="F12"/>
    </sheetView>
  </sheetViews>
  <sheetFormatPr defaultColWidth="9.00390625" defaultRowHeight="12.75"/>
  <cols>
    <col min="1" max="1" width="5.625" style="5" bestFit="1" customWidth="1"/>
    <col min="2" max="2" width="8.875" style="5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65.25" customHeight="1">
      <c r="A1" s="396" t="s">
        <v>261</v>
      </c>
      <c r="B1" s="396"/>
      <c r="C1" s="396"/>
      <c r="D1" s="396"/>
      <c r="E1" s="396"/>
      <c r="F1" s="396"/>
      <c r="G1" s="396"/>
      <c r="H1" s="396"/>
      <c r="I1" s="396"/>
      <c r="J1" s="396"/>
    </row>
    <row r="2" ht="17.25" customHeight="1">
      <c r="J2" s="12" t="s">
        <v>27</v>
      </c>
    </row>
    <row r="3" spans="1:10" s="5" customFormat="1" ht="20.25" customHeight="1">
      <c r="A3" s="378" t="s">
        <v>2</v>
      </c>
      <c r="B3" s="391" t="s">
        <v>3</v>
      </c>
      <c r="C3" s="391" t="s">
        <v>4</v>
      </c>
      <c r="D3" s="380" t="s">
        <v>62</v>
      </c>
      <c r="E3" s="380" t="s">
        <v>76</v>
      </c>
      <c r="F3" s="380" t="s">
        <v>38</v>
      </c>
      <c r="G3" s="380"/>
      <c r="H3" s="380"/>
      <c r="I3" s="380"/>
      <c r="J3" s="380"/>
    </row>
    <row r="4" spans="1:10" s="5" customFormat="1" ht="20.25" customHeight="1">
      <c r="A4" s="378"/>
      <c r="B4" s="392"/>
      <c r="C4" s="392"/>
      <c r="D4" s="378"/>
      <c r="E4" s="380"/>
      <c r="F4" s="380" t="s">
        <v>60</v>
      </c>
      <c r="G4" s="380" t="s">
        <v>6</v>
      </c>
      <c r="H4" s="380"/>
      <c r="I4" s="380"/>
      <c r="J4" s="380" t="s">
        <v>61</v>
      </c>
    </row>
    <row r="5" spans="1:10" s="5" customFormat="1" ht="65.25" customHeight="1">
      <c r="A5" s="378"/>
      <c r="B5" s="393"/>
      <c r="C5" s="393"/>
      <c r="D5" s="378"/>
      <c r="E5" s="380"/>
      <c r="F5" s="380"/>
      <c r="G5" s="18" t="s">
        <v>57</v>
      </c>
      <c r="H5" s="18" t="s">
        <v>58</v>
      </c>
      <c r="I5" s="18" t="s">
        <v>77</v>
      </c>
      <c r="J5" s="380"/>
    </row>
    <row r="6" spans="1:10" s="156" customFormat="1" ht="15" customHeight="1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</row>
    <row r="7" spans="1:10" ht="30.75" customHeight="1">
      <c r="A7" s="32">
        <v>750</v>
      </c>
      <c r="B7" s="32">
        <v>75011</v>
      </c>
      <c r="C7" s="21">
        <v>2010</v>
      </c>
      <c r="D7" s="152">
        <v>72109</v>
      </c>
      <c r="E7" s="152">
        <v>72109</v>
      </c>
      <c r="F7" s="152">
        <v>72109</v>
      </c>
      <c r="G7" s="152">
        <v>57940</v>
      </c>
      <c r="H7" s="152">
        <v>10169</v>
      </c>
      <c r="I7" s="152"/>
      <c r="J7" s="152">
        <v>0</v>
      </c>
    </row>
    <row r="8" spans="1:10" ht="30.75" customHeight="1">
      <c r="A8" s="335">
        <v>750</v>
      </c>
      <c r="B8" s="335">
        <v>75011</v>
      </c>
      <c r="C8" s="336">
        <v>6310</v>
      </c>
      <c r="D8" s="337">
        <v>7000</v>
      </c>
      <c r="E8" s="337">
        <v>7000</v>
      </c>
      <c r="F8" s="337">
        <v>0</v>
      </c>
      <c r="G8" s="337"/>
      <c r="H8" s="337"/>
      <c r="I8" s="337"/>
      <c r="J8" s="337">
        <v>7000</v>
      </c>
    </row>
    <row r="9" spans="1:10" ht="30.75" customHeight="1">
      <c r="A9" s="33">
        <v>751</v>
      </c>
      <c r="B9" s="33">
        <v>75101</v>
      </c>
      <c r="C9" s="22">
        <v>2010</v>
      </c>
      <c r="D9" s="153">
        <v>824</v>
      </c>
      <c r="E9" s="153">
        <v>824</v>
      </c>
      <c r="F9" s="153">
        <v>824</v>
      </c>
      <c r="G9" s="153"/>
      <c r="H9" s="153"/>
      <c r="I9" s="153"/>
      <c r="J9" s="153">
        <v>0</v>
      </c>
    </row>
    <row r="10" spans="1:10" ht="30.75" customHeight="1">
      <c r="A10" s="33">
        <v>754</v>
      </c>
      <c r="B10" s="33">
        <v>75414</v>
      </c>
      <c r="C10" s="22">
        <v>2010</v>
      </c>
      <c r="D10" s="153">
        <v>900</v>
      </c>
      <c r="E10" s="153">
        <v>900</v>
      </c>
      <c r="F10" s="153">
        <v>900</v>
      </c>
      <c r="G10" s="153"/>
      <c r="H10" s="153"/>
      <c r="I10" s="153"/>
      <c r="J10" s="153">
        <v>0</v>
      </c>
    </row>
    <row r="11" spans="1:10" ht="30.75" customHeight="1">
      <c r="A11" s="33">
        <v>852</v>
      </c>
      <c r="B11" s="33">
        <v>85212</v>
      </c>
      <c r="C11" s="22">
        <v>2010</v>
      </c>
      <c r="D11" s="153">
        <v>1116267</v>
      </c>
      <c r="E11" s="153">
        <v>1116267</v>
      </c>
      <c r="F11" s="153">
        <v>1116267</v>
      </c>
      <c r="G11" s="153">
        <v>20628</v>
      </c>
      <c r="H11" s="153">
        <v>10318</v>
      </c>
      <c r="I11" s="153">
        <v>1076279</v>
      </c>
      <c r="J11" s="153">
        <v>0</v>
      </c>
    </row>
    <row r="12" spans="1:10" ht="30.75" customHeight="1">
      <c r="A12" s="33">
        <v>852</v>
      </c>
      <c r="B12" s="33">
        <v>85213</v>
      </c>
      <c r="C12" s="22">
        <v>2010</v>
      </c>
      <c r="D12" s="153">
        <v>8543</v>
      </c>
      <c r="E12" s="153">
        <v>8543</v>
      </c>
      <c r="F12" s="153">
        <v>8543</v>
      </c>
      <c r="G12" s="153"/>
      <c r="H12" s="153"/>
      <c r="I12" s="153"/>
      <c r="J12" s="153">
        <v>0</v>
      </c>
    </row>
    <row r="13" spans="1:10" ht="30.75" customHeight="1">
      <c r="A13" s="90">
        <v>852</v>
      </c>
      <c r="B13" s="90">
        <v>85214</v>
      </c>
      <c r="C13" s="43">
        <v>2010</v>
      </c>
      <c r="D13" s="154">
        <v>80090</v>
      </c>
      <c r="E13" s="154">
        <v>80090</v>
      </c>
      <c r="F13" s="154">
        <v>80090</v>
      </c>
      <c r="G13" s="154"/>
      <c r="H13" s="154"/>
      <c r="I13" s="154">
        <v>80090</v>
      </c>
      <c r="J13" s="154">
        <v>0</v>
      </c>
    </row>
    <row r="14" spans="1:10" ht="39" customHeight="1">
      <c r="A14" s="395" t="s">
        <v>67</v>
      </c>
      <c r="B14" s="395"/>
      <c r="C14" s="395"/>
      <c r="D14" s="155">
        <f aca="true" t="shared" si="0" ref="D14:J14">SUM(D7:D13)</f>
        <v>1285733</v>
      </c>
      <c r="E14" s="155">
        <f t="shared" si="0"/>
        <v>1285733</v>
      </c>
      <c r="F14" s="155">
        <f t="shared" si="0"/>
        <v>1278733</v>
      </c>
      <c r="G14" s="155">
        <f t="shared" si="0"/>
        <v>78568</v>
      </c>
      <c r="H14" s="155">
        <f t="shared" si="0"/>
        <v>20487</v>
      </c>
      <c r="I14" s="155">
        <f t="shared" si="0"/>
        <v>1156369</v>
      </c>
      <c r="J14" s="155">
        <f t="shared" si="0"/>
        <v>7000</v>
      </c>
    </row>
    <row r="15" spans="1:10" ht="19.5" customHeight="1">
      <c r="A15" s="311"/>
      <c r="B15" s="311"/>
      <c r="C15" s="312"/>
      <c r="D15" s="313"/>
      <c r="E15" s="313"/>
      <c r="F15" s="313"/>
      <c r="G15" s="313"/>
      <c r="H15" s="313"/>
      <c r="I15" s="313"/>
      <c r="J15" s="313"/>
    </row>
    <row r="16" spans="1:10" ht="19.5" customHeight="1">
      <c r="A16" s="311"/>
      <c r="B16" s="311"/>
      <c r="C16" s="312"/>
      <c r="D16" s="313"/>
      <c r="E16" s="313"/>
      <c r="F16" s="313"/>
      <c r="G16" s="313"/>
      <c r="H16" s="313"/>
      <c r="I16" s="313"/>
      <c r="J16" s="313"/>
    </row>
    <row r="17" spans="1:10" ht="19.5" customHeight="1">
      <c r="A17" s="311"/>
      <c r="B17" s="311"/>
      <c r="C17" s="312"/>
      <c r="D17" s="313"/>
      <c r="E17" s="313"/>
      <c r="F17" s="313"/>
      <c r="G17" s="313"/>
      <c r="H17" s="313"/>
      <c r="I17" s="313"/>
      <c r="J17" s="313"/>
    </row>
    <row r="18" spans="1:10" ht="19.5" customHeight="1">
      <c r="A18" s="311"/>
      <c r="B18" s="311"/>
      <c r="C18" s="312"/>
      <c r="D18" s="313"/>
      <c r="E18" s="313"/>
      <c r="F18" s="313"/>
      <c r="G18" s="313"/>
      <c r="H18" s="313"/>
      <c r="I18" s="313"/>
      <c r="J18" s="313"/>
    </row>
    <row r="19" spans="1:10" ht="19.5" customHeight="1">
      <c r="A19" s="311"/>
      <c r="B19" s="311"/>
      <c r="C19" s="312"/>
      <c r="D19" s="313"/>
      <c r="E19" s="313"/>
      <c r="F19" s="313"/>
      <c r="G19" s="313"/>
      <c r="H19" s="313"/>
      <c r="I19" s="313"/>
      <c r="J19" s="313"/>
    </row>
    <row r="20" spans="1:10" ht="19.5" customHeight="1">
      <c r="A20" s="311"/>
      <c r="B20" s="311"/>
      <c r="C20" s="312"/>
      <c r="D20" s="313"/>
      <c r="E20" s="313"/>
      <c r="F20" s="313"/>
      <c r="G20" s="313"/>
      <c r="H20" s="313"/>
      <c r="I20" s="313"/>
      <c r="J20" s="313"/>
    </row>
    <row r="21" spans="1:10" ht="19.5" customHeight="1" hidden="1">
      <c r="A21" s="311"/>
      <c r="B21" s="311"/>
      <c r="C21" s="312"/>
      <c r="D21" s="313"/>
      <c r="E21" s="313"/>
      <c r="F21" s="313"/>
      <c r="G21" s="313"/>
      <c r="H21" s="313"/>
      <c r="I21" s="313"/>
      <c r="J21" s="313"/>
    </row>
    <row r="22" spans="1:10" ht="19.5" customHeight="1" hidden="1">
      <c r="A22" s="311"/>
      <c r="B22" s="311"/>
      <c r="C22" s="312"/>
      <c r="D22" s="313"/>
      <c r="E22" s="313"/>
      <c r="F22" s="313"/>
      <c r="G22" s="313"/>
      <c r="H22" s="313"/>
      <c r="I22" s="313"/>
      <c r="J22" s="313"/>
    </row>
    <row r="23" spans="1:10" ht="19.5" customHeight="1" hidden="1">
      <c r="A23" s="311"/>
      <c r="B23" s="311"/>
      <c r="C23" s="312"/>
      <c r="D23" s="313"/>
      <c r="E23" s="313"/>
      <c r="F23" s="313"/>
      <c r="G23" s="313"/>
      <c r="H23" s="313"/>
      <c r="I23" s="313"/>
      <c r="J23" s="313"/>
    </row>
    <row r="24" spans="1:10" ht="19.5" customHeight="1" hidden="1">
      <c r="A24" s="311"/>
      <c r="B24" s="311"/>
      <c r="C24" s="312"/>
      <c r="D24" s="313"/>
      <c r="E24" s="313"/>
      <c r="F24" s="313"/>
      <c r="G24" s="313"/>
      <c r="H24" s="313"/>
      <c r="I24" s="313"/>
      <c r="J24" s="313"/>
    </row>
    <row r="25" spans="1:10" ht="19.5" customHeight="1" hidden="1">
      <c r="A25" s="6"/>
      <c r="B25" s="6"/>
      <c r="C25" s="7"/>
      <c r="D25" s="314"/>
      <c r="E25" s="314"/>
      <c r="F25" s="314"/>
      <c r="G25" s="314"/>
      <c r="H25" s="314"/>
      <c r="I25" s="314"/>
      <c r="J25" s="314"/>
    </row>
    <row r="26" spans="1:10" ht="19.5" customHeight="1" hidden="1">
      <c r="A26" s="6"/>
      <c r="B26" s="6"/>
      <c r="C26" s="7"/>
      <c r="D26" s="314"/>
      <c r="E26" s="314"/>
      <c r="F26" s="314"/>
      <c r="G26" s="314"/>
      <c r="H26" s="314"/>
      <c r="I26" s="314"/>
      <c r="J26" s="314"/>
    </row>
    <row r="27" spans="1:10" ht="19.5" customHeight="1" hidden="1">
      <c r="A27" s="311"/>
      <c r="B27" s="311"/>
      <c r="C27" s="312"/>
      <c r="D27" s="313"/>
      <c r="E27" s="313"/>
      <c r="F27" s="313"/>
      <c r="G27" s="313"/>
      <c r="H27" s="313"/>
      <c r="I27" s="313"/>
      <c r="J27" s="313"/>
    </row>
    <row r="28" spans="1:10" ht="19.5" customHeight="1" hidden="1">
      <c r="A28" s="6"/>
      <c r="B28" s="6"/>
      <c r="C28" s="7"/>
      <c r="D28" s="314"/>
      <c r="E28" s="314"/>
      <c r="F28" s="314"/>
      <c r="G28" s="314"/>
      <c r="H28" s="314"/>
      <c r="I28" s="314"/>
      <c r="J28" s="314"/>
    </row>
    <row r="29" spans="1:10" ht="19.5" customHeight="1" hidden="1">
      <c r="A29" s="311"/>
      <c r="B29" s="311"/>
      <c r="C29" s="312"/>
      <c r="D29" s="313"/>
      <c r="E29" s="313"/>
      <c r="F29" s="313"/>
      <c r="G29" s="313"/>
      <c r="H29" s="313"/>
      <c r="I29" s="313"/>
      <c r="J29" s="313"/>
    </row>
    <row r="30" spans="1:10" ht="19.5" customHeight="1" hidden="1">
      <c r="A30" s="6"/>
      <c r="B30" s="6"/>
      <c r="C30" s="7"/>
      <c r="D30" s="314"/>
      <c r="E30" s="314"/>
      <c r="F30" s="314"/>
      <c r="G30" s="314"/>
      <c r="H30" s="314"/>
      <c r="I30" s="314"/>
      <c r="J30" s="314"/>
    </row>
    <row r="31" spans="1:10" ht="19.5" customHeight="1" hidden="1">
      <c r="A31" s="6"/>
      <c r="B31" s="6"/>
      <c r="C31" s="7"/>
      <c r="D31" s="314"/>
      <c r="E31" s="314"/>
      <c r="F31" s="314"/>
      <c r="G31" s="314"/>
      <c r="H31" s="314"/>
      <c r="I31" s="314"/>
      <c r="J31" s="314"/>
    </row>
    <row r="32" spans="1:10" ht="20.25" customHeight="1" hidden="1">
      <c r="A32" s="6"/>
      <c r="B32" s="6"/>
      <c r="C32" s="7"/>
      <c r="D32" s="314"/>
      <c r="E32" s="314"/>
      <c r="F32" s="314"/>
      <c r="G32" s="314"/>
      <c r="H32" s="314"/>
      <c r="I32" s="314"/>
      <c r="J32" s="314"/>
    </row>
    <row r="33" spans="1:10" ht="1.5" customHeight="1" hidden="1">
      <c r="A33" s="6"/>
      <c r="B33" s="6"/>
      <c r="C33" s="7"/>
      <c r="D33" s="314"/>
      <c r="E33" s="314"/>
      <c r="F33" s="314"/>
      <c r="G33" s="314"/>
      <c r="H33" s="314"/>
      <c r="I33" s="314"/>
      <c r="J33" s="314"/>
    </row>
    <row r="34" spans="1:10" ht="19.5" customHeight="1" hidden="1">
      <c r="A34" s="6"/>
      <c r="B34" s="6"/>
      <c r="C34" s="7"/>
      <c r="D34" s="314"/>
      <c r="E34" s="314"/>
      <c r="F34" s="314"/>
      <c r="G34" s="314"/>
      <c r="H34" s="314"/>
      <c r="I34" s="314"/>
      <c r="J34" s="314"/>
    </row>
    <row r="35" spans="1:10" ht="19.5" customHeight="1" hidden="1">
      <c r="A35" s="6"/>
      <c r="B35" s="6"/>
      <c r="C35" s="7"/>
      <c r="D35" s="314"/>
      <c r="E35" s="314"/>
      <c r="F35" s="314"/>
      <c r="G35" s="314"/>
      <c r="H35" s="314"/>
      <c r="I35" s="314"/>
      <c r="J35" s="314"/>
    </row>
    <row r="36" spans="1:10" ht="19.5" customHeight="1" hidden="1">
      <c r="A36" s="6"/>
      <c r="B36" s="6"/>
      <c r="C36" s="7"/>
      <c r="D36" s="314"/>
      <c r="E36" s="314"/>
      <c r="F36" s="314"/>
      <c r="G36" s="314"/>
      <c r="H36" s="314"/>
      <c r="I36" s="314"/>
      <c r="J36" s="314"/>
    </row>
    <row r="37" spans="1:10" ht="19.5" customHeight="1" hidden="1">
      <c r="A37" s="6"/>
      <c r="B37" s="6"/>
      <c r="C37" s="7"/>
      <c r="D37" s="314"/>
      <c r="E37" s="314"/>
      <c r="F37" s="314"/>
      <c r="G37" s="314"/>
      <c r="H37" s="314"/>
      <c r="I37" s="314"/>
      <c r="J37" s="314"/>
    </row>
    <row r="38" spans="1:10" ht="19.5" customHeight="1" hidden="1">
      <c r="A38" s="6"/>
      <c r="B38" s="6"/>
      <c r="C38" s="7"/>
      <c r="D38" s="314"/>
      <c r="E38" s="314"/>
      <c r="F38" s="314"/>
      <c r="G38" s="314"/>
      <c r="H38" s="314"/>
      <c r="I38" s="314"/>
      <c r="J38" s="314"/>
    </row>
    <row r="39" spans="1:10" ht="19.5" customHeight="1" hidden="1">
      <c r="A39" s="6"/>
      <c r="B39" s="6"/>
      <c r="C39" s="7"/>
      <c r="D39" s="314"/>
      <c r="E39" s="314"/>
      <c r="F39" s="314"/>
      <c r="G39" s="314"/>
      <c r="H39" s="314"/>
      <c r="I39" s="314"/>
      <c r="J39" s="314"/>
    </row>
    <row r="40" spans="1:10" ht="19.5" customHeight="1" hidden="1">
      <c r="A40" s="6"/>
      <c r="B40" s="6"/>
      <c r="C40" s="7"/>
      <c r="D40" s="314"/>
      <c r="E40" s="314"/>
      <c r="F40" s="314"/>
      <c r="G40" s="314"/>
      <c r="H40" s="314"/>
      <c r="I40" s="314"/>
      <c r="J40" s="314"/>
    </row>
    <row r="41" spans="1:10" ht="19.5" customHeight="1" hidden="1">
      <c r="A41" s="6"/>
      <c r="B41" s="6"/>
      <c r="C41" s="7"/>
      <c r="D41" s="314"/>
      <c r="E41" s="314"/>
      <c r="F41" s="314"/>
      <c r="G41" s="314"/>
      <c r="H41" s="314"/>
      <c r="I41" s="314"/>
      <c r="J41" s="314"/>
    </row>
    <row r="42" spans="1:10" ht="19.5" customHeight="1" hidden="1">
      <c r="A42" s="6"/>
      <c r="B42" s="6"/>
      <c r="C42" s="7"/>
      <c r="D42" s="314"/>
      <c r="E42" s="314"/>
      <c r="F42" s="314"/>
      <c r="G42" s="314"/>
      <c r="H42" s="314"/>
      <c r="I42" s="314"/>
      <c r="J42" s="314"/>
    </row>
    <row r="43" spans="1:10" ht="19.5" customHeight="1" hidden="1">
      <c r="A43" s="6"/>
      <c r="B43" s="6"/>
      <c r="C43" s="7"/>
      <c r="D43" s="314"/>
      <c r="E43" s="314"/>
      <c r="F43" s="314"/>
      <c r="G43" s="314"/>
      <c r="H43" s="314"/>
      <c r="I43" s="314"/>
      <c r="J43" s="314"/>
    </row>
    <row r="44" spans="1:10" ht="19.5" customHeight="1" hidden="1">
      <c r="A44" s="6"/>
      <c r="B44" s="6"/>
      <c r="C44" s="7"/>
      <c r="D44" s="314"/>
      <c r="E44" s="314"/>
      <c r="F44" s="314"/>
      <c r="G44" s="314"/>
      <c r="H44" s="314"/>
      <c r="I44" s="314"/>
      <c r="J44" s="314"/>
    </row>
    <row r="45" spans="1:10" ht="19.5" customHeight="1" hidden="1">
      <c r="A45" s="394"/>
      <c r="B45" s="394"/>
      <c r="C45" s="394"/>
      <c r="D45" s="314"/>
      <c r="E45" s="314"/>
      <c r="F45" s="314"/>
      <c r="G45" s="314"/>
      <c r="H45" s="314"/>
      <c r="I45" s="314"/>
      <c r="J45" s="314"/>
    </row>
    <row r="46" spans="1:10" s="91" customFormat="1" ht="10.5" customHeight="1" hidden="1">
      <c r="A46" s="390"/>
      <c r="B46" s="390"/>
      <c r="C46" s="390"/>
      <c r="D46" s="390"/>
      <c r="E46" s="7"/>
      <c r="F46" s="7"/>
      <c r="G46" s="7"/>
      <c r="H46" s="7"/>
      <c r="I46" s="7"/>
      <c r="J46" s="7"/>
    </row>
    <row r="47" ht="12.75" hidden="1"/>
    <row r="48" ht="12.75" hidden="1">
      <c r="A48" s="53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mergeCells count="13">
    <mergeCell ref="G4:I4"/>
    <mergeCell ref="J4:J5"/>
    <mergeCell ref="F3:J3"/>
    <mergeCell ref="A1:J1"/>
    <mergeCell ref="F4:F5"/>
    <mergeCell ref="A46:D46"/>
    <mergeCell ref="D3:D5"/>
    <mergeCell ref="E3:E5"/>
    <mergeCell ref="A3:A5"/>
    <mergeCell ref="B3:B5"/>
    <mergeCell ref="C3:C5"/>
    <mergeCell ref="A45:C45"/>
    <mergeCell ref="A14:C14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&amp;C&amp;P&amp;RZałącznik nr 5
do uchwały Rady Gminy nr  
z dnia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"/>
  <sheetViews>
    <sheetView workbookViewId="0" topLeftCell="A7">
      <selection activeCell="I10" sqref="I10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hidden="1" customWidth="1"/>
    <col min="4" max="4" width="13.125" style="2" hidden="1" customWidth="1"/>
    <col min="5" max="5" width="14.125" style="2" customWidth="1"/>
    <col min="6" max="6" width="13.375" style="2" customWidth="1"/>
    <col min="7" max="7" width="14.75390625" style="2" customWidth="1"/>
    <col min="8" max="8" width="14.625" style="0" customWidth="1"/>
    <col min="9" max="9" width="10.375" style="0" customWidth="1"/>
    <col min="10" max="10" width="12.625" style="0" customWidth="1"/>
    <col min="80" max="16384" width="9.125" style="2" customWidth="1"/>
  </cols>
  <sheetData>
    <row r="1" spans="1:10" ht="63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</row>
    <row r="2" ht="18.75" customHeight="1"/>
    <row r="3" ht="24.75" customHeight="1">
      <c r="J3" s="45" t="s">
        <v>27</v>
      </c>
    </row>
    <row r="4" spans="1:79" ht="20.25" customHeight="1">
      <c r="A4" s="378" t="s">
        <v>2</v>
      </c>
      <c r="B4" s="391" t="s">
        <v>3</v>
      </c>
      <c r="C4" s="391"/>
      <c r="D4" s="380"/>
      <c r="E4" s="380" t="s">
        <v>207</v>
      </c>
      <c r="F4" s="380" t="s">
        <v>38</v>
      </c>
      <c r="G4" s="380"/>
      <c r="H4" s="380"/>
      <c r="I4" s="380"/>
      <c r="J4" s="380"/>
      <c r="BX4" s="2"/>
      <c r="BY4" s="2"/>
      <c r="BZ4" s="2"/>
      <c r="CA4" s="2"/>
    </row>
    <row r="5" spans="1:79" ht="18" customHeight="1">
      <c r="A5" s="378"/>
      <c r="B5" s="392"/>
      <c r="C5" s="392"/>
      <c r="D5" s="378"/>
      <c r="E5" s="380"/>
      <c r="F5" s="380" t="s">
        <v>60</v>
      </c>
      <c r="G5" s="380" t="s">
        <v>6</v>
      </c>
      <c r="H5" s="380"/>
      <c r="I5" s="380"/>
      <c r="J5" s="380" t="s">
        <v>61</v>
      </c>
      <c r="BX5" s="2"/>
      <c r="BY5" s="2"/>
      <c r="BZ5" s="2"/>
      <c r="CA5" s="2"/>
    </row>
    <row r="6" spans="1:79" ht="57.75" customHeight="1">
      <c r="A6" s="378"/>
      <c r="B6" s="393"/>
      <c r="C6" s="393"/>
      <c r="D6" s="378"/>
      <c r="E6" s="380"/>
      <c r="F6" s="380"/>
      <c r="G6" s="18" t="s">
        <v>57</v>
      </c>
      <c r="H6" s="18" t="s">
        <v>58</v>
      </c>
      <c r="I6" s="18" t="s">
        <v>59</v>
      </c>
      <c r="J6" s="380"/>
      <c r="BX6" s="2"/>
      <c r="BY6" s="2"/>
      <c r="BZ6" s="2"/>
      <c r="CA6" s="2"/>
    </row>
    <row r="7" spans="1:75" s="126" customFormat="1" ht="11.25" customHeight="1">
      <c r="A7" s="125">
        <v>1</v>
      </c>
      <c r="B7" s="125">
        <v>2</v>
      </c>
      <c r="C7" s="125"/>
      <c r="D7" s="125"/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</row>
    <row r="8" spans="1:79" ht="41.25" customHeight="1">
      <c r="A8" s="159">
        <v>600</v>
      </c>
      <c r="B8" s="159">
        <v>60004</v>
      </c>
      <c r="C8" s="159"/>
      <c r="D8" s="159"/>
      <c r="E8" s="134">
        <v>124964</v>
      </c>
      <c r="F8" s="134">
        <v>124964</v>
      </c>
      <c r="G8" s="134">
        <v>0</v>
      </c>
      <c r="H8" s="134">
        <v>0</v>
      </c>
      <c r="I8" s="134">
        <v>124964</v>
      </c>
      <c r="J8" s="134">
        <v>0</v>
      </c>
      <c r="BX8" s="2"/>
      <c r="BY8" s="2"/>
      <c r="BZ8" s="2"/>
      <c r="CA8" s="2"/>
    </row>
    <row r="9" spans="1:79" ht="41.25" customHeight="1">
      <c r="A9" s="250">
        <v>801</v>
      </c>
      <c r="B9" s="250">
        <v>80104</v>
      </c>
      <c r="C9" s="250"/>
      <c r="D9" s="250"/>
      <c r="E9" s="244">
        <v>17000</v>
      </c>
      <c r="F9" s="244">
        <v>17000</v>
      </c>
      <c r="G9" s="244">
        <v>0</v>
      </c>
      <c r="H9" s="244">
        <v>0</v>
      </c>
      <c r="I9" s="244">
        <v>17000</v>
      </c>
      <c r="J9" s="244">
        <v>0</v>
      </c>
      <c r="BX9" s="2"/>
      <c r="BY9" s="2"/>
      <c r="BZ9" s="2"/>
      <c r="CA9" s="2"/>
    </row>
    <row r="10" spans="1:79" ht="45" customHeight="1">
      <c r="A10" s="169">
        <v>801</v>
      </c>
      <c r="B10" s="169">
        <v>80113</v>
      </c>
      <c r="C10" s="169"/>
      <c r="D10" s="169"/>
      <c r="E10" s="140">
        <v>101896</v>
      </c>
      <c r="F10" s="140">
        <v>101896</v>
      </c>
      <c r="G10" s="140">
        <v>0</v>
      </c>
      <c r="H10" s="140">
        <v>0</v>
      </c>
      <c r="I10" s="140">
        <v>101896</v>
      </c>
      <c r="J10" s="140">
        <v>0</v>
      </c>
      <c r="BX10" s="2"/>
      <c r="BY10" s="2"/>
      <c r="BZ10" s="2"/>
      <c r="CA10" s="2"/>
    </row>
    <row r="11" spans="1:79" ht="48" customHeight="1">
      <c r="A11" s="169">
        <v>801</v>
      </c>
      <c r="B11" s="169">
        <v>80195</v>
      </c>
      <c r="C11" s="169"/>
      <c r="D11" s="169"/>
      <c r="E11" s="140">
        <v>2184</v>
      </c>
      <c r="F11" s="140">
        <v>2184</v>
      </c>
      <c r="G11" s="140">
        <v>0</v>
      </c>
      <c r="H11" s="140">
        <v>0</v>
      </c>
      <c r="I11" s="140">
        <v>2184</v>
      </c>
      <c r="J11" s="140">
        <v>0</v>
      </c>
      <c r="BX11" s="2"/>
      <c r="BY11" s="2"/>
      <c r="BZ11" s="2"/>
      <c r="CA11" s="2"/>
    </row>
    <row r="12" spans="1:79" ht="19.5" customHeight="1" hidden="1">
      <c r="A12" s="169"/>
      <c r="B12" s="169"/>
      <c r="C12" s="169"/>
      <c r="D12" s="169"/>
      <c r="E12" s="140"/>
      <c r="F12" s="140"/>
      <c r="G12" s="140"/>
      <c r="H12" s="140"/>
      <c r="I12" s="140"/>
      <c r="J12" s="140"/>
      <c r="BX12" s="2"/>
      <c r="BY12" s="2"/>
      <c r="BZ12" s="2"/>
      <c r="CA12" s="2"/>
    </row>
    <row r="13" spans="1:79" ht="19.5" customHeight="1" hidden="1">
      <c r="A13" s="169"/>
      <c r="B13" s="169"/>
      <c r="C13" s="169"/>
      <c r="D13" s="169"/>
      <c r="E13" s="140"/>
      <c r="F13" s="140"/>
      <c r="G13" s="140"/>
      <c r="H13" s="140"/>
      <c r="I13" s="140"/>
      <c r="J13" s="140"/>
      <c r="BX13" s="2"/>
      <c r="BY13" s="2"/>
      <c r="BZ13" s="2"/>
      <c r="CA13" s="2"/>
    </row>
    <row r="14" spans="1:79" ht="19.5" customHeight="1" hidden="1">
      <c r="A14" s="169"/>
      <c r="B14" s="169"/>
      <c r="C14" s="169"/>
      <c r="D14" s="169"/>
      <c r="E14" s="140"/>
      <c r="F14" s="140"/>
      <c r="G14" s="140"/>
      <c r="H14" s="140"/>
      <c r="I14" s="140"/>
      <c r="J14" s="140"/>
      <c r="BX14" s="2"/>
      <c r="BY14" s="2"/>
      <c r="BZ14" s="2"/>
      <c r="CA14" s="2"/>
    </row>
    <row r="15" spans="1:79" ht="19.5" customHeight="1" hidden="1">
      <c r="A15" s="169"/>
      <c r="B15" s="169"/>
      <c r="C15" s="169"/>
      <c r="D15" s="169"/>
      <c r="E15" s="140"/>
      <c r="F15" s="140"/>
      <c r="G15" s="140"/>
      <c r="H15" s="140"/>
      <c r="I15" s="140"/>
      <c r="J15" s="140"/>
      <c r="BX15" s="2"/>
      <c r="BY15" s="2"/>
      <c r="BZ15" s="2"/>
      <c r="CA15" s="2"/>
    </row>
    <row r="16" spans="1:79" ht="19.5" customHeight="1" hidden="1">
      <c r="A16" s="169"/>
      <c r="B16" s="169"/>
      <c r="C16" s="169"/>
      <c r="D16" s="169"/>
      <c r="E16" s="140"/>
      <c r="F16" s="140"/>
      <c r="G16" s="140"/>
      <c r="H16" s="140"/>
      <c r="I16" s="140"/>
      <c r="J16" s="140"/>
      <c r="BX16" s="2"/>
      <c r="BY16" s="2"/>
      <c r="BZ16" s="2"/>
      <c r="CA16" s="2"/>
    </row>
    <row r="17" spans="1:79" ht="19.5" customHeight="1" hidden="1">
      <c r="A17" s="169"/>
      <c r="B17" s="169"/>
      <c r="C17" s="169"/>
      <c r="D17" s="169"/>
      <c r="E17" s="140"/>
      <c r="F17" s="140"/>
      <c r="G17" s="140"/>
      <c r="H17" s="140"/>
      <c r="I17" s="140"/>
      <c r="J17" s="140"/>
      <c r="BX17" s="2"/>
      <c r="BY17" s="2"/>
      <c r="BZ17" s="2"/>
      <c r="CA17" s="2"/>
    </row>
    <row r="18" spans="1:79" ht="19.5" customHeight="1" hidden="1">
      <c r="A18" s="169"/>
      <c r="B18" s="169"/>
      <c r="C18" s="169"/>
      <c r="D18" s="169"/>
      <c r="E18" s="140"/>
      <c r="F18" s="140"/>
      <c r="G18" s="140"/>
      <c r="H18" s="140"/>
      <c r="I18" s="140"/>
      <c r="J18" s="140"/>
      <c r="BX18" s="2"/>
      <c r="BY18" s="2"/>
      <c r="BZ18" s="2"/>
      <c r="CA18" s="2"/>
    </row>
    <row r="19" spans="1:79" ht="19.5" customHeight="1" hidden="1">
      <c r="A19" s="169"/>
      <c r="B19" s="169"/>
      <c r="C19" s="169"/>
      <c r="D19" s="169"/>
      <c r="E19" s="140"/>
      <c r="F19" s="140"/>
      <c r="G19" s="140"/>
      <c r="H19" s="140"/>
      <c r="I19" s="140"/>
      <c r="J19" s="140"/>
      <c r="BX19" s="2"/>
      <c r="BY19" s="2"/>
      <c r="BZ19" s="2"/>
      <c r="CA19" s="2"/>
    </row>
    <row r="20" spans="1:79" ht="19.5" customHeight="1" hidden="1">
      <c r="A20" s="169"/>
      <c r="B20" s="169"/>
      <c r="C20" s="169"/>
      <c r="D20" s="169"/>
      <c r="E20" s="140"/>
      <c r="F20" s="140"/>
      <c r="G20" s="140"/>
      <c r="H20" s="140"/>
      <c r="I20" s="140"/>
      <c r="J20" s="140"/>
      <c r="BX20" s="2"/>
      <c r="BY20" s="2"/>
      <c r="BZ20" s="2"/>
      <c r="CA20" s="2"/>
    </row>
    <row r="21" spans="1:79" ht="19.5" customHeight="1" hidden="1">
      <c r="A21" s="181"/>
      <c r="B21" s="181"/>
      <c r="C21" s="181"/>
      <c r="D21" s="181"/>
      <c r="E21" s="182"/>
      <c r="F21" s="182"/>
      <c r="G21" s="182"/>
      <c r="H21" s="182"/>
      <c r="I21" s="182"/>
      <c r="J21" s="182"/>
      <c r="BX21" s="2"/>
      <c r="BY21" s="2"/>
      <c r="BZ21" s="2"/>
      <c r="CA21" s="2"/>
    </row>
    <row r="22" spans="1:79" ht="37.5" customHeight="1">
      <c r="A22" s="397" t="s">
        <v>67</v>
      </c>
      <c r="B22" s="397"/>
      <c r="C22" s="397"/>
      <c r="D22" s="397"/>
      <c r="E22" s="168">
        <f aca="true" t="shared" si="0" ref="E22:J22">SUM(E8:E21)</f>
        <v>246044</v>
      </c>
      <c r="F22" s="168">
        <f t="shared" si="0"/>
        <v>246044</v>
      </c>
      <c r="G22" s="168">
        <f t="shared" si="0"/>
        <v>0</v>
      </c>
      <c r="H22" s="168">
        <f t="shared" si="0"/>
        <v>0</v>
      </c>
      <c r="I22" s="168">
        <f t="shared" si="0"/>
        <v>246044</v>
      </c>
      <c r="J22" s="168">
        <f t="shared" si="0"/>
        <v>0</v>
      </c>
      <c r="BX22" s="2"/>
      <c r="BY22" s="2"/>
      <c r="BZ22" s="2"/>
      <c r="CA22" s="2"/>
    </row>
    <row r="24" ht="12.75">
      <c r="A24" s="49"/>
    </row>
  </sheetData>
  <mergeCells count="11">
    <mergeCell ref="F5:F6"/>
    <mergeCell ref="G5:I5"/>
    <mergeCell ref="J5:J6"/>
    <mergeCell ref="A22:D2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7874015748031497" right="0.5905511811023623" top="1.3779527559055118" bottom="0.3937007874015748" header="0.5118110236220472" footer="0.5118110236220472"/>
  <pageSetup fitToHeight="1" fitToWidth="1" horizontalDpi="600" verticalDpi="600" orientation="portrait" paperSize="9" scale="93" r:id="rId1"/>
  <headerFooter alignWithMargins="0">
    <oddHeader xml:space="preserve">&amp;R&amp;"Times New Roman,Normalny"&amp;11Załącznik nr &amp;A
do uchwały Rady Gminy nr   
z dnia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workbookViewId="0" topLeftCell="A1">
      <selection activeCell="F19" sqref="F19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10.375" style="0" customWidth="1"/>
    <col min="4" max="4" width="7.00390625" style="0" hidden="1" customWidth="1"/>
    <col min="5" max="5" width="48.25390625" style="0" customWidth="1"/>
    <col min="6" max="6" width="17.25390625" style="0" customWidth="1"/>
  </cols>
  <sheetData>
    <row r="2" spans="1:6" ht="26.25" customHeight="1">
      <c r="A2" s="398" t="s">
        <v>208</v>
      </c>
      <c r="B2" s="398"/>
      <c r="C2" s="398"/>
      <c r="D2" s="398"/>
      <c r="E2" s="398"/>
      <c r="F2" s="398"/>
    </row>
    <row r="3" spans="1:6" ht="27" customHeight="1">
      <c r="A3" s="398" t="s">
        <v>209</v>
      </c>
      <c r="B3" s="398"/>
      <c r="C3" s="398"/>
      <c r="D3" s="398"/>
      <c r="E3" s="398"/>
      <c r="F3" s="398"/>
    </row>
    <row r="4" spans="1:6" ht="27" customHeight="1">
      <c r="A4" s="398" t="s">
        <v>210</v>
      </c>
      <c r="B4" s="398"/>
      <c r="C4" s="398"/>
      <c r="D4" s="398"/>
      <c r="E4" s="398"/>
      <c r="F4" s="398"/>
    </row>
    <row r="5" spans="1:6" ht="27" customHeight="1">
      <c r="A5" s="398" t="s">
        <v>259</v>
      </c>
      <c r="B5" s="398"/>
      <c r="C5" s="398"/>
      <c r="D5" s="398"/>
      <c r="E5" s="398"/>
      <c r="F5" s="398"/>
    </row>
    <row r="6" spans="1:6" ht="15.75" customHeight="1">
      <c r="A6" s="127"/>
      <c r="B6" s="127"/>
      <c r="C6" s="127"/>
      <c r="D6" s="127"/>
      <c r="E6" s="127"/>
      <c r="F6" s="127"/>
    </row>
    <row r="7" spans="1:6" ht="15" customHeight="1">
      <c r="A7" s="2"/>
      <c r="B7" s="2"/>
      <c r="C7" s="2"/>
      <c r="D7" s="2"/>
      <c r="E7" s="2"/>
      <c r="F7" s="13" t="s">
        <v>27</v>
      </c>
    </row>
    <row r="8" spans="1:6" s="1" customFormat="1" ht="47.25" customHeight="1">
      <c r="A8" s="20" t="s">
        <v>35</v>
      </c>
      <c r="B8" s="20" t="s">
        <v>2</v>
      </c>
      <c r="C8" s="20" t="s">
        <v>3</v>
      </c>
      <c r="D8" s="20"/>
      <c r="E8" s="20" t="s">
        <v>5</v>
      </c>
      <c r="F8" s="20" t="s">
        <v>7</v>
      </c>
    </row>
    <row r="9" spans="1:6" s="156" customFormat="1" ht="11.25" customHeight="1">
      <c r="A9" s="125">
        <v>1</v>
      </c>
      <c r="B9" s="125">
        <v>2</v>
      </c>
      <c r="C9" s="125">
        <v>3</v>
      </c>
      <c r="D9" s="125"/>
      <c r="E9" s="125">
        <v>4</v>
      </c>
      <c r="F9" s="125">
        <v>5</v>
      </c>
    </row>
    <row r="10" spans="1:6" ht="57" customHeight="1" hidden="1">
      <c r="A10" s="240"/>
      <c r="B10" s="241"/>
      <c r="C10" s="242"/>
      <c r="D10" s="241"/>
      <c r="E10" s="243"/>
      <c r="F10" s="244"/>
    </row>
    <row r="11" spans="1:6" ht="49.5" customHeight="1" hidden="1">
      <c r="A11" s="137"/>
      <c r="B11" s="137"/>
      <c r="C11" s="199"/>
      <c r="D11" s="137"/>
      <c r="E11" s="202"/>
      <c r="F11" s="140"/>
    </row>
    <row r="12" spans="1:6" ht="54" customHeight="1" hidden="1">
      <c r="A12" s="137"/>
      <c r="B12" s="137"/>
      <c r="C12" s="199"/>
      <c r="D12" s="137"/>
      <c r="E12" s="202"/>
      <c r="F12" s="140"/>
    </row>
    <row r="13" spans="1:6" ht="63" customHeight="1">
      <c r="A13" s="56" t="s">
        <v>11</v>
      </c>
      <c r="B13" s="137">
        <v>750</v>
      </c>
      <c r="C13" s="199">
        <v>75023</v>
      </c>
      <c r="D13" s="137"/>
      <c r="E13" s="258" t="s">
        <v>292</v>
      </c>
      <c r="F13" s="140">
        <v>1740</v>
      </c>
    </row>
    <row r="14" spans="1:6" ht="30" customHeight="1" hidden="1">
      <c r="A14" s="22"/>
      <c r="B14" s="22"/>
      <c r="C14" s="22"/>
      <c r="D14" s="22"/>
      <c r="E14" s="198"/>
      <c r="F14" s="153"/>
    </row>
    <row r="15" spans="1:6" ht="30" customHeight="1" hidden="1">
      <c r="A15" s="23"/>
      <c r="B15" s="43"/>
      <c r="C15" s="43"/>
      <c r="D15" s="43"/>
      <c r="E15" s="200"/>
      <c r="F15" s="170"/>
    </row>
    <row r="16" spans="1:6" ht="51.75" customHeight="1" hidden="1">
      <c r="A16" s="183"/>
      <c r="B16" s="399"/>
      <c r="C16" s="400"/>
      <c r="D16" s="401"/>
      <c r="E16" s="201"/>
      <c r="F16" s="197"/>
    </row>
    <row r="17" spans="1:6" ht="57" customHeight="1">
      <c r="A17" s="240" t="s">
        <v>12</v>
      </c>
      <c r="B17" s="241" t="s">
        <v>251</v>
      </c>
      <c r="C17" s="242" t="s">
        <v>310</v>
      </c>
      <c r="D17" s="241"/>
      <c r="E17" s="243" t="s">
        <v>291</v>
      </c>
      <c r="F17" s="244">
        <v>156100</v>
      </c>
    </row>
    <row r="18" spans="1:6" ht="39" customHeight="1">
      <c r="A18" s="397" t="s">
        <v>67</v>
      </c>
      <c r="B18" s="397"/>
      <c r="C18" s="397"/>
      <c r="D18" s="397"/>
      <c r="E18" s="397"/>
      <c r="F18" s="168">
        <f>SUM(F10:F17)</f>
        <v>157840</v>
      </c>
    </row>
    <row r="20" ht="12.75">
      <c r="A20" s="49"/>
    </row>
  </sheetData>
  <mergeCells count="6">
    <mergeCell ref="A2:F2"/>
    <mergeCell ref="A18:E18"/>
    <mergeCell ref="A3:F3"/>
    <mergeCell ref="A4:F4"/>
    <mergeCell ref="A5:F5"/>
    <mergeCell ref="B16:D16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&amp;RZałącznik nr &amp;A
do uchwały Rady Gminy nr  
z dnia  </oddHeader>
  </headerFooter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3" sqref="H1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hidden="1" customWidth="1"/>
    <col min="5" max="5" width="46.625" style="2" customWidth="1"/>
    <col min="6" max="6" width="22.375" style="2" customWidth="1"/>
    <col min="7" max="16384" width="9.125" style="2" customWidth="1"/>
  </cols>
  <sheetData>
    <row r="1" spans="1:6" ht="19.5" customHeight="1">
      <c r="A1" s="396" t="s">
        <v>258</v>
      </c>
      <c r="B1" s="396"/>
      <c r="C1" s="396"/>
      <c r="D1" s="396"/>
      <c r="E1" s="396"/>
      <c r="F1" s="396"/>
    </row>
    <row r="2" spans="5:6" ht="19.5" customHeight="1">
      <c r="E2" s="8"/>
      <c r="F2" s="8"/>
    </row>
    <row r="3" ht="19.5" customHeight="1">
      <c r="F3" s="14" t="s">
        <v>27</v>
      </c>
    </row>
    <row r="4" spans="1:6" ht="42" customHeight="1">
      <c r="A4" s="17" t="s">
        <v>35</v>
      </c>
      <c r="B4" s="17" t="s">
        <v>2</v>
      </c>
      <c r="C4" s="17" t="s">
        <v>3</v>
      </c>
      <c r="D4" s="17"/>
      <c r="E4" s="17" t="s">
        <v>30</v>
      </c>
      <c r="F4" s="17" t="s">
        <v>29</v>
      </c>
    </row>
    <row r="5" spans="1:6" s="126" customFormat="1" ht="12.75" customHeight="1">
      <c r="A5" s="125">
        <v>1</v>
      </c>
      <c r="B5" s="125">
        <v>2</v>
      </c>
      <c r="C5" s="125">
        <v>3</v>
      </c>
      <c r="D5" s="125"/>
      <c r="E5" s="125">
        <v>4</v>
      </c>
      <c r="F5" s="125">
        <v>5</v>
      </c>
    </row>
    <row r="6" spans="1:6" ht="36.75" customHeight="1">
      <c r="A6" s="131">
        <v>1</v>
      </c>
      <c r="B6" s="131">
        <v>921</v>
      </c>
      <c r="C6" s="131">
        <v>92109</v>
      </c>
      <c r="D6" s="131"/>
      <c r="E6" s="159" t="s">
        <v>205</v>
      </c>
      <c r="F6" s="134">
        <v>210000</v>
      </c>
    </row>
    <row r="7" spans="1:6" ht="36" customHeight="1">
      <c r="A7" s="137">
        <v>2</v>
      </c>
      <c r="B7" s="137">
        <v>926</v>
      </c>
      <c r="C7" s="137">
        <v>92605</v>
      </c>
      <c r="D7" s="28"/>
      <c r="E7" s="250" t="s">
        <v>205</v>
      </c>
      <c r="F7" s="140">
        <v>3000</v>
      </c>
    </row>
    <row r="8" spans="1:6" ht="30" customHeight="1" hidden="1">
      <c r="A8" s="28"/>
      <c r="B8" s="28"/>
      <c r="C8" s="28"/>
      <c r="D8" s="28"/>
      <c r="E8" s="28"/>
      <c r="F8" s="157"/>
    </row>
    <row r="9" spans="1:6" ht="30" customHeight="1" hidden="1">
      <c r="A9" s="31"/>
      <c r="B9" s="31"/>
      <c r="C9" s="31"/>
      <c r="D9" s="31"/>
      <c r="E9" s="31"/>
      <c r="F9" s="158"/>
    </row>
    <row r="10" spans="1:6" ht="30" customHeight="1">
      <c r="A10" s="402" t="s">
        <v>67</v>
      </c>
      <c r="B10" s="403"/>
      <c r="C10" s="403"/>
      <c r="D10" s="403"/>
      <c r="E10" s="404"/>
      <c r="F10" s="168">
        <f>SUM(F6:F9)</f>
        <v>213000</v>
      </c>
    </row>
    <row r="12" ht="12.75">
      <c r="A12" s="50"/>
    </row>
    <row r="13" ht="12.75">
      <c r="A13" s="49"/>
    </row>
    <row r="15" ht="12.75">
      <c r="A15" s="49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Rady Gminy nr  
z dnia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2008-11-17T08:21:28Z</cp:lastPrinted>
  <dcterms:created xsi:type="dcterms:W3CDTF">1998-12-09T13:02:10Z</dcterms:created>
  <dcterms:modified xsi:type="dcterms:W3CDTF">2008-11-27T12:01:03Z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