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4955" windowHeight="8190"/>
  </bookViews>
  <sheets>
    <sheet name="Tabela 1" sheetId="1" r:id="rId1"/>
  </sheets>
  <calcPr calcId="144525"/>
</workbook>
</file>

<file path=xl/calcChain.xml><?xml version="1.0" encoding="utf-8"?>
<calcChain xmlns="http://schemas.openxmlformats.org/spreadsheetml/2006/main">
  <c r="F138" i="1" l="1"/>
  <c r="F124" i="1"/>
  <c r="G146" i="1"/>
  <c r="F145" i="1"/>
  <c r="G145" i="1" s="1"/>
  <c r="E145" i="1"/>
  <c r="F134" i="1"/>
  <c r="F133" i="1" s="1"/>
  <c r="E134" i="1"/>
  <c r="E133" i="1" s="1"/>
  <c r="G136" i="1"/>
  <c r="G114" i="1"/>
  <c r="F91" i="1"/>
  <c r="E91" i="1"/>
  <c r="G91" i="1"/>
  <c r="G92" i="1"/>
  <c r="G93" i="1"/>
  <c r="F165" i="1"/>
  <c r="F164" i="1" s="1"/>
  <c r="E165" i="1"/>
  <c r="E164" i="1" s="1"/>
  <c r="G166" i="1"/>
  <c r="G167" i="1"/>
  <c r="F47" i="1"/>
  <c r="E47" i="1"/>
  <c r="F45" i="1"/>
  <c r="E45" i="1"/>
  <c r="E42" i="1"/>
  <c r="G46" i="1"/>
  <c r="F34" i="1"/>
  <c r="F37" i="1"/>
  <c r="F33" i="1" s="1"/>
  <c r="G33" i="1" s="1"/>
  <c r="F40" i="1"/>
  <c r="E34" i="1"/>
  <c r="E37" i="1"/>
  <c r="E33" i="1" s="1"/>
  <c r="E40" i="1"/>
  <c r="G40" i="1"/>
  <c r="G41" i="1"/>
  <c r="F23" i="1"/>
  <c r="E23" i="1"/>
  <c r="G24" i="1"/>
  <c r="F156" i="1"/>
  <c r="E156" i="1"/>
  <c r="G156" i="1"/>
  <c r="G157" i="1"/>
  <c r="F158" i="1"/>
  <c r="F155" i="1" s="1"/>
  <c r="E158" i="1"/>
  <c r="E155" i="1" s="1"/>
  <c r="F21" i="1"/>
  <c r="E21" i="1"/>
  <c r="E9" i="1"/>
  <c r="E8" i="1" s="1"/>
  <c r="F9" i="1"/>
  <c r="F8" i="1" s="1"/>
  <c r="G10" i="1"/>
  <c r="G11" i="1"/>
  <c r="E13" i="1"/>
  <c r="E12" i="1" s="1"/>
  <c r="F12" i="1"/>
  <c r="F13" i="1"/>
  <c r="G13" i="1" s="1"/>
  <c r="G14" i="1"/>
  <c r="G15" i="1"/>
  <c r="G16" i="1"/>
  <c r="E19" i="1"/>
  <c r="E18" i="1" s="1"/>
  <c r="F19" i="1"/>
  <c r="G20" i="1"/>
  <c r="G23" i="1"/>
  <c r="G25" i="1"/>
  <c r="E26" i="1"/>
  <c r="F26" i="1"/>
  <c r="G26" i="1"/>
  <c r="E27" i="1"/>
  <c r="F27" i="1"/>
  <c r="G27" i="1" s="1"/>
  <c r="G28" i="1"/>
  <c r="G30" i="1"/>
  <c r="G31" i="1"/>
  <c r="G32" i="1"/>
  <c r="G34" i="1"/>
  <c r="G35" i="1"/>
  <c r="G37" i="1"/>
  <c r="G39" i="1"/>
  <c r="E43" i="1"/>
  <c r="G43" i="1" s="1"/>
  <c r="F43" i="1"/>
  <c r="G44" i="1"/>
  <c r="G47" i="1"/>
  <c r="G48" i="1"/>
  <c r="E52" i="1"/>
  <c r="E50" i="1"/>
  <c r="E49" i="1"/>
  <c r="F52" i="1"/>
  <c r="F50" i="1"/>
  <c r="F49" i="1" s="1"/>
  <c r="G49" i="1" s="1"/>
  <c r="G51" i="1"/>
  <c r="G52" i="1"/>
  <c r="G53" i="1"/>
  <c r="E55" i="1"/>
  <c r="E54" i="1" s="1"/>
  <c r="E57" i="1"/>
  <c r="E65" i="1"/>
  <c r="E75" i="1"/>
  <c r="E80" i="1"/>
  <c r="F55" i="1"/>
  <c r="F54" i="1" s="1"/>
  <c r="G54" i="1" s="1"/>
  <c r="F57" i="1"/>
  <c r="F65" i="1"/>
  <c r="G65" i="1" s="1"/>
  <c r="F75" i="1"/>
  <c r="F80" i="1"/>
  <c r="G80" i="1" s="1"/>
  <c r="G55" i="1"/>
  <c r="G56" i="1"/>
  <c r="G57" i="1"/>
  <c r="G58" i="1"/>
  <c r="G59" i="1"/>
  <c r="G60" i="1"/>
  <c r="G61" i="1"/>
  <c r="G62" i="1"/>
  <c r="G64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1" i="1"/>
  <c r="G82" i="1"/>
  <c r="E84" i="1"/>
  <c r="E86" i="1"/>
  <c r="E88" i="1"/>
  <c r="F84" i="1"/>
  <c r="F86" i="1"/>
  <c r="G86" i="1" s="1"/>
  <c r="F88" i="1"/>
  <c r="G85" i="1"/>
  <c r="G87" i="1"/>
  <c r="G89" i="1"/>
  <c r="E94" i="1"/>
  <c r="E96" i="1"/>
  <c r="E98" i="1"/>
  <c r="E103" i="1"/>
  <c r="F94" i="1"/>
  <c r="F96" i="1"/>
  <c r="F98" i="1"/>
  <c r="G98" i="1" s="1"/>
  <c r="F103" i="1"/>
  <c r="G94" i="1"/>
  <c r="G95" i="1"/>
  <c r="G96" i="1"/>
  <c r="G97" i="1"/>
  <c r="G100" i="1"/>
  <c r="G102" i="1"/>
  <c r="G103" i="1"/>
  <c r="G104" i="1"/>
  <c r="G105" i="1"/>
  <c r="E107" i="1"/>
  <c r="G107" i="1" s="1"/>
  <c r="E109" i="1"/>
  <c r="F107" i="1"/>
  <c r="F109" i="1"/>
  <c r="F106" i="1" s="1"/>
  <c r="G108" i="1"/>
  <c r="G110" i="1"/>
  <c r="E112" i="1"/>
  <c r="E117" i="1"/>
  <c r="E111" i="1" s="1"/>
  <c r="E120" i="1"/>
  <c r="E122" i="1"/>
  <c r="E124" i="1"/>
  <c r="E126" i="1"/>
  <c r="G126" i="1" s="1"/>
  <c r="E128" i="1"/>
  <c r="F112" i="1"/>
  <c r="F117" i="1"/>
  <c r="G117" i="1" s="1"/>
  <c r="F120" i="1"/>
  <c r="F122" i="1"/>
  <c r="F126" i="1"/>
  <c r="F128" i="1"/>
  <c r="G112" i="1"/>
  <c r="G113" i="1"/>
  <c r="G115" i="1"/>
  <c r="G116" i="1"/>
  <c r="G118" i="1"/>
  <c r="G119" i="1"/>
  <c r="G120" i="1"/>
  <c r="G121" i="1"/>
  <c r="G122" i="1"/>
  <c r="G123" i="1"/>
  <c r="G124" i="1"/>
  <c r="G125" i="1"/>
  <c r="G127" i="1"/>
  <c r="G128" i="1"/>
  <c r="G129" i="1"/>
  <c r="G130" i="1"/>
  <c r="G131" i="1"/>
  <c r="G132" i="1"/>
  <c r="G135" i="1"/>
  <c r="E138" i="1"/>
  <c r="E143" i="1"/>
  <c r="G143" i="1" s="1"/>
  <c r="F143" i="1"/>
  <c r="G138" i="1"/>
  <c r="G140" i="1"/>
  <c r="G144" i="1"/>
  <c r="E148" i="1"/>
  <c r="E147" i="1"/>
  <c r="F148" i="1"/>
  <c r="G148" i="1" s="1"/>
  <c r="F147" i="1"/>
  <c r="G147" i="1" s="1"/>
  <c r="G149" i="1"/>
  <c r="E153" i="1"/>
  <c r="E152" i="1" s="1"/>
  <c r="F153" i="1"/>
  <c r="F152" i="1" s="1"/>
  <c r="G154" i="1"/>
  <c r="G158" i="1"/>
  <c r="G159" i="1"/>
  <c r="E161" i="1"/>
  <c r="E160" i="1" s="1"/>
  <c r="F161" i="1"/>
  <c r="F160" i="1" s="1"/>
  <c r="G162" i="1"/>
  <c r="G163" i="1"/>
  <c r="E169" i="1"/>
  <c r="E168" i="1" s="1"/>
  <c r="F169" i="1"/>
  <c r="F168" i="1" s="1"/>
  <c r="G170" i="1"/>
  <c r="G171" i="1"/>
  <c r="E173" i="1"/>
  <c r="E172" i="1" s="1"/>
  <c r="F173" i="1"/>
  <c r="F172" i="1" s="1"/>
  <c r="G174" i="1"/>
  <c r="G175" i="1"/>
  <c r="E106" i="1" l="1"/>
  <c r="G19" i="1"/>
  <c r="G172" i="1"/>
  <c r="G168" i="1"/>
  <c r="G160" i="1"/>
  <c r="F137" i="1"/>
  <c r="G134" i="1"/>
  <c r="G88" i="1"/>
  <c r="F18" i="1"/>
  <c r="G18" i="1" s="1"/>
  <c r="G164" i="1"/>
  <c r="E90" i="1"/>
  <c r="G106" i="1"/>
  <c r="E83" i="1"/>
  <c r="F42" i="1"/>
  <c r="G42" i="1" s="1"/>
  <c r="F90" i="1"/>
  <c r="G90" i="1" s="1"/>
  <c r="E137" i="1"/>
  <c r="E150" i="1" s="1"/>
  <c r="F111" i="1"/>
  <c r="G111" i="1" s="1"/>
  <c r="F83" i="1"/>
  <c r="G83" i="1" s="1"/>
  <c r="G12" i="1"/>
  <c r="G45" i="1"/>
  <c r="G165" i="1"/>
  <c r="G8" i="1"/>
  <c r="E176" i="1"/>
  <c r="G152" i="1"/>
  <c r="F176" i="1"/>
  <c r="G155" i="1"/>
  <c r="G133" i="1"/>
  <c r="G173" i="1"/>
  <c r="G169" i="1"/>
  <c r="G161" i="1"/>
  <c r="G153" i="1"/>
  <c r="G109" i="1"/>
  <c r="G84" i="1"/>
  <c r="G50" i="1"/>
  <c r="G9" i="1"/>
  <c r="G176" i="1" l="1"/>
  <c r="G137" i="1"/>
  <c r="F150" i="1"/>
  <c r="G150" i="1" s="1"/>
  <c r="E177" i="1"/>
  <c r="F177" i="1" l="1"/>
  <c r="G177" i="1" s="1"/>
</calcChain>
</file>

<file path=xl/sharedStrings.xml><?xml version="1.0" encoding="utf-8"?>
<sst xmlns="http://schemas.openxmlformats.org/spreadsheetml/2006/main" count="347" uniqueCount="203">
  <si>
    <t>Tabela nr 1</t>
  </si>
  <si>
    <t xml:space="preserve">DOCHODY BUDŻETU GMINY </t>
  </si>
  <si>
    <t xml:space="preserve">Dział </t>
  </si>
  <si>
    <t>Rozdz.</t>
  </si>
  <si>
    <t xml:space="preserve">§ </t>
  </si>
  <si>
    <t>Źródło dochodu</t>
  </si>
  <si>
    <t>Plan po zmianach          na 2014 r.</t>
  </si>
  <si>
    <t>% wyk. planu</t>
  </si>
  <si>
    <t>DOCHODY BIEŻĄCE</t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</si>
  <si>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</si>
  <si>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</si>
  <si>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</si>
  <si>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</si>
  <si>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</si>
  <si>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chrakterze</t>
  </si>
  <si>
    <t>2010</t>
  </si>
  <si>
    <t>Dotacje celowe otrzymane z budżetu państwa na realizację zadań bieżących z zakresu administracji rządowej oraz innych zadań zleconych gminie (związkom gmin) ustawami</t>
  </si>
  <si>
    <t>400</t>
  </si>
  <si>
    <t>WYTWARZANIE I ZAOPATRYWANIE W ENERGIĘ ELEKTRYCZNĄ, GAZ I WODĘ</t>
  </si>
  <si>
    <t>40002</t>
  </si>
  <si>
    <t>Dostarczanie wody</t>
  </si>
  <si>
    <t>0690</t>
  </si>
  <si>
    <t>Wpływy z różnych opłat</t>
  </si>
  <si>
    <t>0830</t>
  </si>
  <si>
    <t>Wpływy z usług</t>
  </si>
  <si>
    <t>0920</t>
  </si>
  <si>
    <t>Pozostałe odsetki</t>
  </si>
  <si>
    <t>0970</t>
  </si>
  <si>
    <t>Wpływy z różnych dochodów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</si>
  <si>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</si>
  <si>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</si>
  <si>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</si>
  <si>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</si>
  <si>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</si>
  <si>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</si>
  <si>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60095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</si>
  <si>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</si>
  <si>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</si>
  <si>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</si>
  <si>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</si>
  <si>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</si>
  <si>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</si>
  <si>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</si>
  <si>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</si>
  <si>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</si>
  <si>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</si>
  <si>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</si>
  <si>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rzadowej oraz innych zadań zleconych ustawami</t>
  </si>
  <si>
    <t>75023</t>
  </si>
  <si>
    <t>Urzędy gmin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</si>
  <si>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</si>
  <si>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</si>
  <si>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</si>
  <si>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</si>
  <si>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75113</t>
  </si>
  <si>
    <t>Wybory do Parlamentu Europejskiego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</si>
  <si>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</si>
  <si>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</si>
  <si>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</si>
  <si>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</si>
  <si>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</si>
  <si>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</si>
  <si>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</si>
  <si>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</si>
  <si>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</si>
  <si>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</si>
  <si>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</si>
  <si>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</si>
  <si>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</si>
  <si>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</si>
  <si>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</si>
  <si>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</si>
  <si>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</si>
  <si>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</si>
  <si>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</si>
  <si>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</si>
  <si>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</si>
  <si>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</si>
  <si>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</si>
  <si>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</si>
  <si>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</si>
  <si>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</si>
  <si>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</si>
  <si>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</si>
  <si>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</si>
  <si>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</si>
  <si>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</si>
  <si>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</si>
  <si>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</si>
  <si>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yerytorialnego na podstawie ustaw</t>
  </si>
  <si>
    <t>0410</t>
  </si>
  <si>
    <t>Wpływy z opłaty skarbowej</t>
  </si>
  <si>
    <t>0490</t>
  </si>
  <si>
    <t>Wpływy z innych lokalnych opłat pobieranych przez j.s.t. na podstawie odrębnych ustaw</t>
  </si>
  <si>
    <t>75621</t>
  </si>
  <si>
    <t>Udziały gmin w podatkach stanowiącuch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</si>
  <si>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</si>
  <si>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</si>
  <si>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</si>
  <si>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</si>
  <si>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</si>
  <si>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</si>
  <si>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</si>
  <si>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</si>
  <si>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</si>
  <si>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</si>
  <si>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</si>
  <si>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wyównawcza subwencji ogólnej dla gmin</t>
  </si>
  <si>
    <t>75814</t>
  </si>
  <si>
    <t>Różne rozliczenia finansowe</t>
  </si>
  <si>
    <t>801</t>
  </si>
  <si>
    <t>OŚWIATA I WYCHOWANIE</t>
  </si>
  <si>
    <t>80103</t>
  </si>
  <si>
    <t>Oddziały przedszkolne w szkołach podstawowych</t>
  </si>
  <si>
    <t>2030</t>
  </si>
  <si>
    <t>Dotacje celowe otrzymane z budżetu państwa na realizację własnych zadań bieżących gmin (związków gmin)</t>
  </si>
  <si>
    <t>80106</t>
  </si>
  <si>
    <t>Inne formy wychowania przedszkolnego</t>
  </si>
  <si>
    <t>80110</t>
  </si>
  <si>
    <t>Gimnazja</t>
  </si>
  <si>
    <t>0570</t>
  </si>
  <si>
    <t>Grzywny, mandaty i inne kary pieniężne od osób fizycznych</t>
  </si>
  <si>
    <t>80195</t>
  </si>
  <si>
    <t>2007</t>
  </si>
  <si>
    <t>Dotacje rozwojowe oraz środki na finansowanie Wspólnej Polityki Rolnej</t>
  </si>
  <si>
    <t>2009</t>
  </si>
  <si>
    <t>851</t>
  </si>
  <si>
    <t>OCHRONA ZDROWIA</t>
  </si>
  <si>
    <t>85154</t>
  </si>
  <si>
    <t>Przeciwdziałanie alkoholizmowi</t>
  </si>
  <si>
    <t>0480</t>
  </si>
  <si>
    <t>Wpływy z opłat za wydawanie zezwoleń na sprzedaż alkoholu</t>
  </si>
  <si>
    <t>85195</t>
  </si>
  <si>
    <t>852</t>
  </si>
  <si>
    <t>POMOC SPOŁECZNA</t>
  </si>
  <si>
    <t>85212</t>
  </si>
  <si>
    <t>Świadczenia rodzinne, świadczenie z funduszu alimentacyjnego oraz składki na ubezpieczenia emerytalne i rentowe z ubezpieczenia społeczego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</si>
  <si>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</si>
  <si>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</si>
  <si>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</si>
  <si>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</si>
  <si>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</si>
  <si>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</si>
  <si>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</si>
  <si>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</si>
  <si>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</si>
  <si>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</si>
  <si>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</si>
  <si>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</si>
  <si>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</si>
  <si>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</si>
  <si>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</si>
  <si>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</si>
  <si>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</si>
  <si>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</si>
  <si>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</si>
  <si>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90019</t>
  </si>
  <si>
    <t>Wpływy i wydatki związane z gromadzeniem środków z opłat i kar za korzystanie ze środowiska</t>
  </si>
  <si>
    <t>921</t>
  </si>
  <si>
    <t>KULTURA I OCHRONA DZIE3DZICTWA NARODOWEGO</t>
  </si>
  <si>
    <t>92109</t>
  </si>
  <si>
    <t>Domy i ośrodki kultury, świetlice i kluby</t>
  </si>
  <si>
    <t>RAZEM DOCHODY BIEŻĄCE</t>
  </si>
  <si>
    <t>DOCHODY MAJĄTKOWE</t>
  </si>
  <si>
    <t>01010</t>
  </si>
  <si>
    <t>Infratrsuktura wodociagowa i sanitacyjna wsi</t>
  </si>
  <si>
    <t>6290</t>
  </si>
  <si>
    <t>Środki na dofinansowanie własnych inwestycji gmin (związków gmin), powiatów (związków powiatów), samorządów województw, pozyskane z innych źródeł</t>
  </si>
  <si>
    <t>TRANSPORT I ŁACZNOŚĆ</t>
  </si>
  <si>
    <t>60052</t>
  </si>
  <si>
    <t>Zadania w zakresie telekomunikacji</t>
  </si>
  <si>
    <t>0760</t>
  </si>
  <si>
    <t>Wpływy z tytułu przekształcenia prawa użytkowania wieczystego przysługującego osobom fizycznym w prawo własności</t>
  </si>
  <si>
    <t>0870</t>
  </si>
  <si>
    <t>Wpływy ze sprzedaży składników majątkowych</t>
  </si>
  <si>
    <t>6207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</si>
  <si>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</si>
  <si>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6209</t>
  </si>
  <si>
    <t>6299</t>
  </si>
  <si>
    <t>6307</t>
  </si>
  <si>
    <t>Dotacja celowa otrzymana z tytułu pomocy finansowej udzielanej między jednostkami samorządu terytorialnego na dofinansowanie własnych zadań inwestycyjnych i zakupów inwestycyjnych</t>
  </si>
  <si>
    <t>RAZEM DOCHODY MAJĄTKOWE</t>
  </si>
  <si>
    <t>OGÓŁEM DOCHODY</t>
  </si>
  <si>
    <t>na dzień 31 grudnia  2014 r.</t>
  </si>
  <si>
    <t>Wykonanie   na dzień 31.12.2014 r.</t>
  </si>
  <si>
    <t>60016</t>
  </si>
  <si>
    <t>Drogi publiczne gminne</t>
  </si>
  <si>
    <t>6630</t>
  </si>
  <si>
    <t>0960</t>
  </si>
  <si>
    <t>75095</t>
  </si>
  <si>
    <t>75109</t>
  </si>
  <si>
    <t>6280</t>
  </si>
  <si>
    <t>80101</t>
  </si>
  <si>
    <t>Szkoły podstawowe</t>
  </si>
  <si>
    <t>2460</t>
  </si>
  <si>
    <t>2040</t>
  </si>
  <si>
    <t>90095</t>
  </si>
  <si>
    <t>Dotacje celowe otrzymane z budżetu państwa na realizację zadań bieżących gmin z zakresu edukacyjnej opieki wychowawczej finansowanych w całościprzez budżet państwa w ramach programów rządowych</t>
  </si>
  <si>
    <t>Środki otrzymane od pozostałych jednostek zaliczanych do sektora finansów publicznych na realizację zadań bieżących jednostek zaliczanych do sektora finansów publicznych</t>
  </si>
  <si>
    <t>Środki otrzymane od pozostałych jednostek zaliczanych do sektora finansów publicznych na  finansowanie  lub dofinansowanie kosztów kosztów realizacji inwestycji i zakupów inwestycyjnych jednostek zaliczanych do sektora finansów publicznych</t>
  </si>
  <si>
    <t>Wybory do rad gmin, rad powiatów i sejmików województw, wybory wójtów, burmistrzów i prezydentów miast oraz refernda gminne, powiatowe i wojewódzkie</t>
  </si>
  <si>
    <t>Otrzymane spadki, zapisy i darowizny w postaci pieniężnej</t>
  </si>
  <si>
    <t>Dotacje celowe otrzymane z samorządu województwa na inwestycje i zakupy inwestycyjne realizowane na podstawie porozumień (umów) między jendostkami samorządu terytorialnego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</si>
</sst>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sz val="8"/>
      <name val="Arial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95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6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0" fontId="1" fillId="0" borderId="0" xfId="0" applyFont="1" applyBorder="1"/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4" borderId="11" xfId="35" applyFont="1" applyFill="1" applyBorder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2" fontId="4" fillId="0" borderId="18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2" fontId="4" fillId="0" borderId="16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vertical="center" wrapText="1"/>
    </xf>
    <xf numFmtId="4" fontId="7" fillId="0" borderId="17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9" fontId="4" fillId="0" borderId="22" xfId="0" applyNumberFormat="1" applyFont="1" applyBorder="1" applyAlignment="1">
      <alignment vertical="center" wrapText="1"/>
    </xf>
    <xf numFmtId="0" fontId="4" fillId="24" borderId="13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vertical="center" wrapText="1"/>
    </xf>
    <xf numFmtId="0" fontId="4" fillId="0" borderId="18" xfId="36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4" fillId="0" borderId="21" xfId="36" applyFont="1" applyBorder="1" applyAlignment="1">
      <alignment vertical="top" wrapText="1"/>
    </xf>
    <xf numFmtId="0" fontId="4" fillId="0" borderId="13" xfId="36" applyFont="1" applyBorder="1" applyAlignment="1">
      <alignment vertical="top" wrapText="1"/>
    </xf>
    <xf numFmtId="49" fontId="4" fillId="0" borderId="18" xfId="0" applyNumberFormat="1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24" borderId="18" xfId="35" applyFont="1" applyFill="1" applyBorder="1" applyAlignment="1">
      <alignment vertical="center"/>
    </xf>
    <xf numFmtId="49" fontId="4" fillId="0" borderId="16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2" fontId="7" fillId="0" borderId="21" xfId="0" applyNumberFormat="1" applyFont="1" applyBorder="1" applyAlignment="1">
      <alignment vertical="center" wrapText="1"/>
    </xf>
    <xf numFmtId="0" fontId="4" fillId="0" borderId="21" xfId="36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24" borderId="15" xfId="0" applyNumberFormat="1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Arkusz1" xfId="35"/>
    <cellStyle name="Normalny_Tabela 1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2"/>
  <sheetViews>
    <sheetView tabSelected="1" topLeftCell="A84" workbookViewId="0">
      <selection activeCell="D93" sqref="D93"/>
    </sheetView>
  </sheetViews>
  <sheetFormatPr defaultRowHeight="12.75"/>
  <cols>
    <col min="1" max="1" width="6" style="1" customWidth="1"/>
    <col min="2" max="2" width="7.28515625" style="1" customWidth="1"/>
    <col min="3" max="3" width="6.42578125" style="1" customWidth="1"/>
    <col min="4" max="4" width="46" style="2" customWidth="1"/>
    <col min="5" max="5" width="15.140625" customWidth="1"/>
    <col min="6" max="6" width="13.85546875" customWidth="1"/>
    <col min="7" max="7" width="8.85546875" customWidth="1"/>
  </cols>
  <sheetData>
    <row r="2" spans="1:7" ht="18" customHeight="1">
      <c r="F2" s="91" t="s">
        <v>0</v>
      </c>
      <c r="G2" s="91"/>
    </row>
    <row r="3" spans="1:7" s="3" customFormat="1" ht="25.5" customHeight="1">
      <c r="A3" s="90" t="s">
        <v>1</v>
      </c>
      <c r="B3" s="90"/>
      <c r="C3" s="90"/>
      <c r="D3" s="90"/>
      <c r="E3" s="90"/>
      <c r="F3" s="90"/>
      <c r="G3" s="90"/>
    </row>
    <row r="4" spans="1:7" s="3" customFormat="1" ht="18" customHeight="1">
      <c r="A4" s="90" t="s">
        <v>183</v>
      </c>
      <c r="B4" s="90"/>
      <c r="C4" s="90"/>
      <c r="D4" s="90"/>
      <c r="E4" s="90"/>
      <c r="F4" s="90"/>
      <c r="G4" s="90"/>
    </row>
    <row r="5" spans="1:7" s="6" customFormat="1" ht="17.25" customHeight="1">
      <c r="A5" s="4"/>
      <c r="B5" s="4"/>
      <c r="C5" s="4"/>
      <c r="D5" s="5"/>
    </row>
    <row r="6" spans="1:7" s="9" customFormat="1" ht="44.25" customHeight="1">
      <c r="A6" s="7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8" t="s">
        <v>184</v>
      </c>
      <c r="G6" s="8" t="s">
        <v>7</v>
      </c>
    </row>
    <row r="7" spans="1:7" s="9" customFormat="1" ht="16.5" customHeight="1">
      <c r="A7" s="89" t="s">
        <v>8</v>
      </c>
      <c r="B7" s="89"/>
      <c r="C7" s="89"/>
      <c r="D7" s="89"/>
      <c r="E7" s="89"/>
      <c r="F7" s="89"/>
      <c r="G7" s="89"/>
    </row>
    <row r="8" spans="1:7" s="13" customFormat="1" ht="26.25" customHeight="1">
      <c r="A8" s="7" t="s">
        <v>9</v>
      </c>
      <c r="B8" s="7"/>
      <c r="C8" s="7"/>
      <c r="D8" s="10" t="s">
        <v>10</v>
      </c>
      <c r="E8" s="11">
        <f>E9</f>
        <v>494641.67</v>
      </c>
      <c r="F8" s="11">
        <f>F9</f>
        <v>493667.22</v>
      </c>
      <c r="G8" s="12">
        <f t="shared" ref="G8:G16" si="0">F8/E8*100</f>
        <v>99.802998805175463</v>
      </c>
    </row>
    <row r="9" spans="1:7" s="19" customFormat="1" ht="30.75" customHeight="1">
      <c r="A9" s="14"/>
      <c r="B9" s="15" t="s">
        <v>11</v>
      </c>
      <c r="C9" s="15"/>
      <c r="D9" s="16" t="s">
        <v>12</v>
      </c>
      <c r="E9" s="17">
        <f>E10+E11</f>
        <v>494641.67</v>
      </c>
      <c r="F9" s="17">
        <f>F10+F11</f>
        <v>493667.22</v>
      </c>
      <c r="G9" s="18">
        <f t="shared" si="0"/>
        <v>99.802998805175463</v>
      </c>
    </row>
    <row r="10" spans="1:7" s="19" customFormat="1" ht="82.5" customHeight="1">
      <c r="A10" s="15"/>
      <c r="B10" s="15"/>
      <c r="C10" s="15" t="s">
        <v>13</v>
      </c>
      <c r="D10" s="20" t="s">
        <v>14</v>
      </c>
      <c r="E10" s="17">
        <v>3912</v>
      </c>
      <c r="F10" s="17">
        <v>2937.55</v>
      </c>
      <c r="G10" s="21">
        <f t="shared" si="0"/>
        <v>75.090746421267895</v>
      </c>
    </row>
    <row r="11" spans="1:7" s="19" customFormat="1" ht="64.5" customHeight="1">
      <c r="A11" s="22"/>
      <c r="B11" s="23"/>
      <c r="C11" s="23" t="s">
        <v>15</v>
      </c>
      <c r="D11" s="16" t="s">
        <v>16</v>
      </c>
      <c r="E11" s="24">
        <v>490729.67</v>
      </c>
      <c r="F11" s="24">
        <v>490729.67</v>
      </c>
      <c r="G11" s="18">
        <f t="shared" si="0"/>
        <v>100</v>
      </c>
    </row>
    <row r="12" spans="1:7" s="26" customFormat="1" ht="46.5" customHeight="1">
      <c r="A12" s="7" t="s">
        <v>17</v>
      </c>
      <c r="B12" s="7"/>
      <c r="C12" s="7"/>
      <c r="D12" s="25" t="s">
        <v>18</v>
      </c>
      <c r="E12" s="11">
        <f>E13</f>
        <v>244500</v>
      </c>
      <c r="F12" s="11">
        <f>SUM(F14:F17)</f>
        <v>252575.12</v>
      </c>
      <c r="G12" s="12">
        <f t="shared" si="0"/>
        <v>103.30270756646216</v>
      </c>
    </row>
    <row r="13" spans="1:7" s="31" customFormat="1" ht="27" customHeight="1">
      <c r="A13" s="27"/>
      <c r="B13" s="27" t="s">
        <v>19</v>
      </c>
      <c r="C13" s="14"/>
      <c r="D13" s="28" t="s">
        <v>20</v>
      </c>
      <c r="E13" s="29">
        <f>E14+E15+E16+E17</f>
        <v>244500</v>
      </c>
      <c r="F13" s="29">
        <f>F14+F15+F16+F17</f>
        <v>252575.12</v>
      </c>
      <c r="G13" s="30">
        <f t="shared" si="0"/>
        <v>103.30270756646216</v>
      </c>
    </row>
    <row r="14" spans="1:7" s="31" customFormat="1" ht="21.75" customHeight="1">
      <c r="A14" s="15"/>
      <c r="B14" s="15"/>
      <c r="C14" s="15" t="s">
        <v>21</v>
      </c>
      <c r="D14" s="20" t="s">
        <v>22</v>
      </c>
      <c r="E14" s="17">
        <v>500</v>
      </c>
      <c r="F14" s="17">
        <v>230.1</v>
      </c>
      <c r="G14" s="32">
        <f t="shared" si="0"/>
        <v>46.02</v>
      </c>
    </row>
    <row r="15" spans="1:7" s="31" customFormat="1" ht="21.75" customHeight="1">
      <c r="A15" s="15"/>
      <c r="B15" s="15"/>
      <c r="C15" s="15" t="s">
        <v>23</v>
      </c>
      <c r="D15" s="20" t="s">
        <v>24</v>
      </c>
      <c r="E15" s="17">
        <v>240000</v>
      </c>
      <c r="F15" s="17">
        <v>249958.29</v>
      </c>
      <c r="G15" s="18">
        <f t="shared" si="0"/>
        <v>104.14928750000001</v>
      </c>
    </row>
    <row r="16" spans="1:7" s="31" customFormat="1" ht="21.75" customHeight="1">
      <c r="A16" s="14"/>
      <c r="B16" s="14"/>
      <c r="C16" s="14" t="s">
        <v>25</v>
      </c>
      <c r="D16" s="16" t="s">
        <v>26</v>
      </c>
      <c r="E16" s="29">
        <v>3000</v>
      </c>
      <c r="F16" s="29">
        <v>1408.21</v>
      </c>
      <c r="G16" s="18">
        <f t="shared" si="0"/>
        <v>46.940333333333335</v>
      </c>
    </row>
    <row r="17" spans="1:7" s="31" customFormat="1" ht="21.75" customHeight="1">
      <c r="A17" s="22"/>
      <c r="B17" s="22"/>
      <c r="C17" s="22" t="s">
        <v>27</v>
      </c>
      <c r="D17" s="33" t="s">
        <v>28</v>
      </c>
      <c r="E17" s="24">
        <v>1000</v>
      </c>
      <c r="F17" s="24">
        <v>978.52</v>
      </c>
      <c r="G17" s="34">
        <v>0</v>
      </c>
    </row>
    <row r="18" spans="1:7" s="26" customFormat="1" ht="28.5" customHeight="1">
      <c r="A18" s="35" t="s">
        <v>29</v>
      </c>
      <c r="B18" s="35"/>
      <c r="C18" s="35"/>
      <c r="D18" s="36" t="s">
        <v>30</v>
      </c>
      <c r="E18" s="37">
        <f>E19+E21+E23</f>
        <v>13644</v>
      </c>
      <c r="F18" s="37">
        <f>F19+F21+F23</f>
        <v>14315.98</v>
      </c>
      <c r="G18" s="12">
        <f t="shared" ref="G18:G28" si="1">F18/E18*100</f>
        <v>104.92509527997653</v>
      </c>
    </row>
    <row r="19" spans="1:7" s="31" customFormat="1" ht="27" customHeight="1">
      <c r="A19" s="27"/>
      <c r="B19" s="14" t="s">
        <v>31</v>
      </c>
      <c r="C19" s="14"/>
      <c r="D19" s="38" t="s">
        <v>32</v>
      </c>
      <c r="E19" s="39">
        <f>E20</f>
        <v>3300</v>
      </c>
      <c r="F19" s="39">
        <f>F20</f>
        <v>3300</v>
      </c>
      <c r="G19" s="40">
        <f t="shared" si="1"/>
        <v>100</v>
      </c>
    </row>
    <row r="20" spans="1:7" s="31" customFormat="1" ht="66.75" customHeight="1">
      <c r="A20" s="14"/>
      <c r="B20" s="41"/>
      <c r="C20" s="41" t="s">
        <v>33</v>
      </c>
      <c r="D20" s="42" t="s">
        <v>34</v>
      </c>
      <c r="E20" s="17">
        <v>3300</v>
      </c>
      <c r="F20" s="17">
        <v>3300</v>
      </c>
      <c r="G20" s="43">
        <f t="shared" si="1"/>
        <v>100</v>
      </c>
    </row>
    <row r="21" spans="1:7" s="31" customFormat="1" ht="31.5" customHeight="1">
      <c r="A21" s="14"/>
      <c r="B21" s="41" t="s">
        <v>185</v>
      </c>
      <c r="C21" s="41"/>
      <c r="D21" s="44" t="s">
        <v>186</v>
      </c>
      <c r="E21" s="45">
        <f>E22</f>
        <v>0</v>
      </c>
      <c r="F21" s="45">
        <f>F22</f>
        <v>672</v>
      </c>
      <c r="G21" s="43">
        <v>0</v>
      </c>
    </row>
    <row r="22" spans="1:7" s="31" customFormat="1" ht="28.5" customHeight="1">
      <c r="A22" s="14"/>
      <c r="B22" s="41"/>
      <c r="C22" s="41" t="s">
        <v>27</v>
      </c>
      <c r="D22" s="42" t="s">
        <v>28</v>
      </c>
      <c r="E22" s="45">
        <v>0</v>
      </c>
      <c r="F22" s="45">
        <v>672</v>
      </c>
      <c r="G22" s="43">
        <v>0</v>
      </c>
    </row>
    <row r="23" spans="1:7" s="31" customFormat="1" ht="28.5" customHeight="1">
      <c r="A23" s="15"/>
      <c r="B23" s="15" t="s">
        <v>35</v>
      </c>
      <c r="C23" s="15"/>
      <c r="D23" s="44" t="s">
        <v>12</v>
      </c>
      <c r="E23" s="45">
        <f>E24+E25</f>
        <v>10344</v>
      </c>
      <c r="F23" s="45">
        <f>F24+F25</f>
        <v>10343.98</v>
      </c>
      <c r="G23" s="18">
        <f t="shared" si="1"/>
        <v>99.999806651198767</v>
      </c>
    </row>
    <row r="24" spans="1:7" s="31" customFormat="1" ht="33.75" customHeight="1">
      <c r="A24" s="41"/>
      <c r="B24" s="41"/>
      <c r="C24" s="41" t="s">
        <v>188</v>
      </c>
      <c r="D24" s="38" t="s">
        <v>201</v>
      </c>
      <c r="E24" s="29">
        <v>3500</v>
      </c>
      <c r="F24" s="29">
        <v>3500</v>
      </c>
      <c r="G24" s="18">
        <f t="shared" si="1"/>
        <v>100</v>
      </c>
    </row>
    <row r="25" spans="1:7" s="31" customFormat="1" ht="26.25" customHeight="1">
      <c r="A25" s="22"/>
      <c r="B25" s="22"/>
      <c r="C25" s="22" t="s">
        <v>27</v>
      </c>
      <c r="D25" s="33" t="s">
        <v>28</v>
      </c>
      <c r="E25" s="46">
        <v>6844</v>
      </c>
      <c r="F25" s="46">
        <v>6843.98</v>
      </c>
      <c r="G25" s="18">
        <f t="shared" si="1"/>
        <v>99.999707773232032</v>
      </c>
    </row>
    <row r="26" spans="1:7" s="26" customFormat="1" ht="23.25" customHeight="1">
      <c r="A26" s="7" t="s">
        <v>36</v>
      </c>
      <c r="B26" s="7"/>
      <c r="C26" s="7"/>
      <c r="D26" s="47" t="s">
        <v>37</v>
      </c>
      <c r="E26" s="11">
        <f>SUM(E28:E32)</f>
        <v>374370</v>
      </c>
      <c r="F26" s="11">
        <f>SUM(F28:F32)</f>
        <v>369687.65</v>
      </c>
      <c r="G26" s="12">
        <f t="shared" si="1"/>
        <v>98.749272110478941</v>
      </c>
    </row>
    <row r="27" spans="1:7" s="31" customFormat="1" ht="27.75" customHeight="1">
      <c r="A27" s="14"/>
      <c r="B27" s="14" t="s">
        <v>38</v>
      </c>
      <c r="C27" s="14"/>
      <c r="D27" s="38" t="s">
        <v>39</v>
      </c>
      <c r="E27" s="29">
        <f>SUM(E28:E32)</f>
        <v>374370</v>
      </c>
      <c r="F27" s="29">
        <f>SUM(F28:F32)</f>
        <v>369687.65</v>
      </c>
      <c r="G27" s="40">
        <f t="shared" si="1"/>
        <v>98.749272110478941</v>
      </c>
    </row>
    <row r="28" spans="1:7" s="31" customFormat="1" ht="33" customHeight="1">
      <c r="A28" s="15"/>
      <c r="B28" s="15"/>
      <c r="C28" s="15" t="s">
        <v>40</v>
      </c>
      <c r="D28" s="20" t="s">
        <v>41</v>
      </c>
      <c r="E28" s="17">
        <v>105870</v>
      </c>
      <c r="F28" s="17">
        <v>105923</v>
      </c>
      <c r="G28" s="18">
        <f t="shared" si="1"/>
        <v>100.05006139605177</v>
      </c>
    </row>
    <row r="29" spans="1:7" s="31" customFormat="1" ht="26.25" customHeight="1">
      <c r="A29" s="48"/>
      <c r="B29" s="48"/>
      <c r="C29" s="48" t="s">
        <v>21</v>
      </c>
      <c r="D29" s="49" t="s">
        <v>22</v>
      </c>
      <c r="E29" s="45">
        <v>0</v>
      </c>
      <c r="F29" s="45">
        <v>145.5</v>
      </c>
      <c r="G29" s="21">
        <v>0</v>
      </c>
    </row>
    <row r="30" spans="1:7" s="31" customFormat="1" ht="78" customHeight="1">
      <c r="A30" s="15"/>
      <c r="B30" s="15"/>
      <c r="C30" s="15" t="s">
        <v>13</v>
      </c>
      <c r="D30" s="20" t="s">
        <v>14</v>
      </c>
      <c r="E30" s="17">
        <v>60000</v>
      </c>
      <c r="F30" s="17">
        <v>59321.74</v>
      </c>
      <c r="G30" s="18">
        <f t="shared" ref="G30:G35" si="2">F30/E30*100</f>
        <v>98.869566666666657</v>
      </c>
    </row>
    <row r="31" spans="1:7" s="31" customFormat="1" ht="21.75" customHeight="1">
      <c r="A31" s="15"/>
      <c r="B31" s="15"/>
      <c r="C31" s="15" t="s">
        <v>25</v>
      </c>
      <c r="D31" s="16" t="s">
        <v>26</v>
      </c>
      <c r="E31" s="17">
        <v>3500</v>
      </c>
      <c r="F31" s="17">
        <v>2906.39</v>
      </c>
      <c r="G31" s="18">
        <f t="shared" si="2"/>
        <v>83.039714285714282</v>
      </c>
    </row>
    <row r="32" spans="1:7" s="31" customFormat="1" ht="21.75" customHeight="1">
      <c r="A32" s="23"/>
      <c r="B32" s="23"/>
      <c r="C32" s="23" t="s">
        <v>27</v>
      </c>
      <c r="D32" s="33" t="s">
        <v>28</v>
      </c>
      <c r="E32" s="46">
        <v>205000</v>
      </c>
      <c r="F32" s="46">
        <v>201391.02</v>
      </c>
      <c r="G32" s="50">
        <f t="shared" si="2"/>
        <v>98.239521951219515</v>
      </c>
    </row>
    <row r="33" spans="1:7" s="26" customFormat="1" ht="24.75" customHeight="1">
      <c r="A33" s="7" t="s">
        <v>42</v>
      </c>
      <c r="B33" s="7"/>
      <c r="C33" s="7"/>
      <c r="D33" s="47" t="s">
        <v>43</v>
      </c>
      <c r="E33" s="11">
        <f>E34+E37+E40</f>
        <v>282052</v>
      </c>
      <c r="F33" s="11">
        <f>F34+F37+F40</f>
        <v>281111.69</v>
      </c>
      <c r="G33" s="12">
        <f t="shared" si="2"/>
        <v>99.666618212244558</v>
      </c>
    </row>
    <row r="34" spans="1:7" s="31" customFormat="1" ht="24.75" customHeight="1">
      <c r="A34" s="14"/>
      <c r="B34" s="14" t="s">
        <v>44</v>
      </c>
      <c r="C34" s="14"/>
      <c r="D34" s="38" t="s">
        <v>45</v>
      </c>
      <c r="E34" s="29">
        <f>E35+E36</f>
        <v>76218</v>
      </c>
      <c r="F34" s="29">
        <f>F35+F36</f>
        <v>76230.399999999994</v>
      </c>
      <c r="G34" s="40">
        <f t="shared" si="2"/>
        <v>100.01626912277939</v>
      </c>
    </row>
    <row r="35" spans="1:7" s="31" customFormat="1" ht="66" customHeight="1">
      <c r="A35" s="15"/>
      <c r="B35" s="15"/>
      <c r="C35" s="15" t="s">
        <v>15</v>
      </c>
      <c r="D35" s="16" t="s">
        <v>16</v>
      </c>
      <c r="E35" s="17">
        <v>76218</v>
      </c>
      <c r="F35" s="17">
        <v>76218</v>
      </c>
      <c r="G35" s="18">
        <f t="shared" si="2"/>
        <v>100</v>
      </c>
    </row>
    <row r="36" spans="1:7" s="31" customFormat="1" ht="59.25" customHeight="1">
      <c r="A36" s="15"/>
      <c r="B36" s="15"/>
      <c r="C36" s="15" t="s">
        <v>46</v>
      </c>
      <c r="D36" s="20" t="s">
        <v>47</v>
      </c>
      <c r="E36" s="17">
        <v>0</v>
      </c>
      <c r="F36" s="17">
        <v>12.4</v>
      </c>
      <c r="G36" s="18">
        <v>0</v>
      </c>
    </row>
    <row r="37" spans="1:7" s="31" customFormat="1" ht="23.25" customHeight="1">
      <c r="A37" s="15"/>
      <c r="B37" s="15" t="s">
        <v>48</v>
      </c>
      <c r="C37" s="15"/>
      <c r="D37" s="20" t="s">
        <v>49</v>
      </c>
      <c r="E37" s="17">
        <f>SUM(E38:E39)</f>
        <v>162734</v>
      </c>
      <c r="F37" s="17">
        <f>SUM(F38:F39)</f>
        <v>161724.29</v>
      </c>
      <c r="G37" s="18">
        <f>F37/E37*100</f>
        <v>99.379533471800613</v>
      </c>
    </row>
    <row r="38" spans="1:7" s="31" customFormat="1" ht="23.25" customHeight="1">
      <c r="A38" s="15"/>
      <c r="B38" s="15"/>
      <c r="C38" s="15" t="s">
        <v>23</v>
      </c>
      <c r="D38" s="20" t="s">
        <v>24</v>
      </c>
      <c r="E38" s="17">
        <v>100</v>
      </c>
      <c r="F38" s="17">
        <v>0</v>
      </c>
      <c r="G38" s="18">
        <v>0</v>
      </c>
    </row>
    <row r="39" spans="1:7" s="31" customFormat="1" ht="25.5" customHeight="1">
      <c r="A39" s="15"/>
      <c r="B39" s="15"/>
      <c r="C39" s="15" t="s">
        <v>27</v>
      </c>
      <c r="D39" s="42" t="s">
        <v>28</v>
      </c>
      <c r="E39" s="17">
        <v>162634</v>
      </c>
      <c r="F39" s="17">
        <v>161724.29</v>
      </c>
      <c r="G39" s="18">
        <f t="shared" ref="G39:G62" si="3">F39/E39*100</f>
        <v>99.440639718632028</v>
      </c>
    </row>
    <row r="40" spans="1:7" s="31" customFormat="1" ht="25.5" customHeight="1">
      <c r="A40" s="15"/>
      <c r="B40" s="15" t="s">
        <v>189</v>
      </c>
      <c r="C40" s="14"/>
      <c r="D40" s="44" t="s">
        <v>12</v>
      </c>
      <c r="E40" s="17">
        <f>E41</f>
        <v>43100</v>
      </c>
      <c r="F40" s="17">
        <f>F41</f>
        <v>43157</v>
      </c>
      <c r="G40" s="18">
        <f t="shared" si="3"/>
        <v>100.1322505800464</v>
      </c>
    </row>
    <row r="41" spans="1:7" s="31" customFormat="1" ht="25.5" customHeight="1">
      <c r="A41" s="14"/>
      <c r="B41" s="14"/>
      <c r="C41" s="22" t="s">
        <v>27</v>
      </c>
      <c r="D41" s="42" t="s">
        <v>28</v>
      </c>
      <c r="E41" s="29">
        <v>43100</v>
      </c>
      <c r="F41" s="29">
        <v>43157</v>
      </c>
      <c r="G41" s="18">
        <f t="shared" si="3"/>
        <v>100.1322505800464</v>
      </c>
    </row>
    <row r="42" spans="1:7" s="26" customFormat="1" ht="57" customHeight="1">
      <c r="A42" s="7" t="s">
        <v>50</v>
      </c>
      <c r="B42" s="7"/>
      <c r="C42" s="7"/>
      <c r="D42" s="25" t="s">
        <v>51</v>
      </c>
      <c r="E42" s="11">
        <f>E44+E45+E47</f>
        <v>47741</v>
      </c>
      <c r="F42" s="11">
        <f>F44+F45+F47</f>
        <v>35527.99</v>
      </c>
      <c r="G42" s="12">
        <f t="shared" si="3"/>
        <v>74.418194005152799</v>
      </c>
    </row>
    <row r="43" spans="1:7" s="31" customFormat="1" ht="34.5" customHeight="1">
      <c r="A43" s="14"/>
      <c r="B43" s="14" t="s">
        <v>52</v>
      </c>
      <c r="C43" s="14"/>
      <c r="D43" s="51" t="s">
        <v>53</v>
      </c>
      <c r="E43" s="29">
        <f>E44</f>
        <v>852</v>
      </c>
      <c r="F43" s="29">
        <f>F44</f>
        <v>852</v>
      </c>
      <c r="G43" s="30">
        <f t="shared" si="3"/>
        <v>100</v>
      </c>
    </row>
    <row r="44" spans="1:7" s="31" customFormat="1" ht="64.5" customHeight="1">
      <c r="A44" s="15"/>
      <c r="B44" s="15"/>
      <c r="C44" s="15" t="s">
        <v>15</v>
      </c>
      <c r="D44" s="20" t="s">
        <v>16</v>
      </c>
      <c r="E44" s="17">
        <v>852</v>
      </c>
      <c r="F44" s="17">
        <v>852</v>
      </c>
      <c r="G44" s="21">
        <f t="shared" si="3"/>
        <v>100</v>
      </c>
    </row>
    <row r="45" spans="1:7" s="31" customFormat="1" ht="64.5" customHeight="1">
      <c r="A45" s="15"/>
      <c r="B45" s="14" t="s">
        <v>190</v>
      </c>
      <c r="C45" s="14"/>
      <c r="D45" s="87" t="s">
        <v>200</v>
      </c>
      <c r="E45" s="17">
        <f>E46</f>
        <v>37010</v>
      </c>
      <c r="F45" s="17">
        <f>F46</f>
        <v>24863</v>
      </c>
      <c r="G45" s="21">
        <f t="shared" si="3"/>
        <v>67.179140772764129</v>
      </c>
    </row>
    <row r="46" spans="1:7" s="31" customFormat="1" ht="64.5" customHeight="1">
      <c r="A46" s="14"/>
      <c r="B46" s="41"/>
      <c r="C46" s="41" t="s">
        <v>15</v>
      </c>
      <c r="D46" s="20" t="s">
        <v>16</v>
      </c>
      <c r="E46" s="17">
        <v>37010</v>
      </c>
      <c r="F46" s="17">
        <v>24863</v>
      </c>
      <c r="G46" s="21">
        <f t="shared" si="3"/>
        <v>67.179140772764129</v>
      </c>
    </row>
    <row r="47" spans="1:7" s="31" customFormat="1" ht="30.75" customHeight="1">
      <c r="A47" s="15"/>
      <c r="B47" s="15" t="s">
        <v>54</v>
      </c>
      <c r="C47" s="15"/>
      <c r="D47" s="52" t="s">
        <v>55</v>
      </c>
      <c r="E47" s="17">
        <f>E48</f>
        <v>9879</v>
      </c>
      <c r="F47" s="17">
        <f>F48</f>
        <v>9812.99</v>
      </c>
      <c r="G47" s="21">
        <f t="shared" si="3"/>
        <v>99.331814961028442</v>
      </c>
    </row>
    <row r="48" spans="1:7" s="31" customFormat="1" ht="64.5" customHeight="1">
      <c r="A48" s="22"/>
      <c r="B48" s="22"/>
      <c r="C48" s="22" t="s">
        <v>15</v>
      </c>
      <c r="D48" s="20" t="s">
        <v>16</v>
      </c>
      <c r="E48" s="29">
        <v>9879</v>
      </c>
      <c r="F48" s="24">
        <v>9812.99</v>
      </c>
      <c r="G48" s="21">
        <f t="shared" si="3"/>
        <v>99.331814961028442</v>
      </c>
    </row>
    <row r="49" spans="1:7" s="26" customFormat="1" ht="35.25" customHeight="1">
      <c r="A49" s="7" t="s">
        <v>56</v>
      </c>
      <c r="B49" s="7"/>
      <c r="C49" s="7"/>
      <c r="D49" s="25" t="s">
        <v>57</v>
      </c>
      <c r="E49" s="11">
        <f>E52+E50</f>
        <v>15500</v>
      </c>
      <c r="F49" s="11">
        <f>F52+F50</f>
        <v>15500.94</v>
      </c>
      <c r="G49" s="12">
        <f t="shared" si="3"/>
        <v>100.00606451612903</v>
      </c>
    </row>
    <row r="50" spans="1:7" s="31" customFormat="1" ht="29.25" customHeight="1">
      <c r="A50" s="14"/>
      <c r="B50" s="14" t="s">
        <v>58</v>
      </c>
      <c r="C50" s="14"/>
      <c r="D50" s="51" t="s">
        <v>59</v>
      </c>
      <c r="E50" s="39">
        <f>E51</f>
        <v>14000</v>
      </c>
      <c r="F50" s="29">
        <f>F51</f>
        <v>14000.94</v>
      </c>
      <c r="G50" s="30">
        <f t="shared" si="3"/>
        <v>100.00671428571428</v>
      </c>
    </row>
    <row r="51" spans="1:7" s="31" customFormat="1" ht="27" customHeight="1">
      <c r="A51" s="15"/>
      <c r="B51" s="15"/>
      <c r="C51" s="15" t="s">
        <v>27</v>
      </c>
      <c r="D51" s="42" t="s">
        <v>28</v>
      </c>
      <c r="E51" s="17">
        <v>14000</v>
      </c>
      <c r="F51" s="53">
        <v>14000.94</v>
      </c>
      <c r="G51" s="18">
        <f t="shared" si="3"/>
        <v>100.00671428571428</v>
      </c>
    </row>
    <row r="52" spans="1:7" s="31" customFormat="1" ht="26.25" customHeight="1">
      <c r="A52" s="14"/>
      <c r="B52" s="14" t="s">
        <v>60</v>
      </c>
      <c r="C52" s="14"/>
      <c r="D52" s="51" t="s">
        <v>61</v>
      </c>
      <c r="E52" s="29">
        <f>E53</f>
        <v>1500</v>
      </c>
      <c r="F52" s="17">
        <f>F53</f>
        <v>1500</v>
      </c>
      <c r="G52" s="21">
        <f t="shared" si="3"/>
        <v>100</v>
      </c>
    </row>
    <row r="53" spans="1:7" s="31" customFormat="1" ht="63" customHeight="1">
      <c r="A53" s="15"/>
      <c r="B53" s="15"/>
      <c r="C53" s="15" t="s">
        <v>15</v>
      </c>
      <c r="D53" s="20" t="s">
        <v>16</v>
      </c>
      <c r="E53" s="17">
        <v>1500</v>
      </c>
      <c r="F53" s="17">
        <v>1500</v>
      </c>
      <c r="G53" s="21">
        <f t="shared" si="3"/>
        <v>100</v>
      </c>
    </row>
    <row r="54" spans="1:7" s="26" customFormat="1" ht="81.75" customHeight="1">
      <c r="A54" s="7" t="s">
        <v>62</v>
      </c>
      <c r="B54" s="7"/>
      <c r="C54" s="7"/>
      <c r="D54" s="54" t="s">
        <v>63</v>
      </c>
      <c r="E54" s="11">
        <f>E55+E57+E65+E75+E80</f>
        <v>4255119</v>
      </c>
      <c r="F54" s="11">
        <f>F55+F57+F65+F75+F80</f>
        <v>4284934.1400000006</v>
      </c>
      <c r="G54" s="12">
        <f t="shared" si="3"/>
        <v>100.70068874689522</v>
      </c>
    </row>
    <row r="55" spans="1:7" s="31" customFormat="1" ht="28.5" customHeight="1">
      <c r="A55" s="27"/>
      <c r="B55" s="27" t="s">
        <v>64</v>
      </c>
      <c r="C55" s="14"/>
      <c r="D55" s="28" t="s">
        <v>65</v>
      </c>
      <c r="E55" s="29">
        <f>E56</f>
        <v>1000</v>
      </c>
      <c r="F55" s="39">
        <f>F56</f>
        <v>6.79</v>
      </c>
      <c r="G55" s="40">
        <f t="shared" si="3"/>
        <v>0.67900000000000005</v>
      </c>
    </row>
    <row r="56" spans="1:7" s="31" customFormat="1" ht="40.5" customHeight="1">
      <c r="A56" s="15"/>
      <c r="B56" s="15"/>
      <c r="C56" s="15" t="s">
        <v>66</v>
      </c>
      <c r="D56" s="20" t="s">
        <v>67</v>
      </c>
      <c r="E56" s="17">
        <v>1000</v>
      </c>
      <c r="F56" s="17">
        <v>6.79</v>
      </c>
      <c r="G56" s="18">
        <f t="shared" si="3"/>
        <v>0.67900000000000005</v>
      </c>
    </row>
    <row r="57" spans="1:7" s="31" customFormat="1" ht="66" customHeight="1">
      <c r="A57" s="15"/>
      <c r="B57" s="15" t="s">
        <v>68</v>
      </c>
      <c r="C57" s="15"/>
      <c r="D57" s="20" t="s">
        <v>69</v>
      </c>
      <c r="E57" s="17">
        <f>SUM(E58:E64)</f>
        <v>1517376</v>
      </c>
      <c r="F57" s="17">
        <f>SUM(F58:F64)</f>
        <v>1525176.04</v>
      </c>
      <c r="G57" s="21">
        <f t="shared" si="3"/>
        <v>100.51404793538319</v>
      </c>
    </row>
    <row r="58" spans="1:7" s="31" customFormat="1" ht="21.75" customHeight="1">
      <c r="A58" s="15"/>
      <c r="B58" s="48"/>
      <c r="C58" s="48" t="s">
        <v>70</v>
      </c>
      <c r="D58" s="16" t="s">
        <v>71</v>
      </c>
      <c r="E58" s="45">
        <v>1358389</v>
      </c>
      <c r="F58" s="45">
        <v>1364980.04</v>
      </c>
      <c r="G58" s="18">
        <f t="shared" si="3"/>
        <v>100.48521005396833</v>
      </c>
    </row>
    <row r="59" spans="1:7" s="31" customFormat="1" ht="21.75" customHeight="1">
      <c r="A59" s="15"/>
      <c r="B59" s="15"/>
      <c r="C59" s="15" t="s">
        <v>72</v>
      </c>
      <c r="D59" s="20" t="s">
        <v>73</v>
      </c>
      <c r="E59" s="17">
        <v>124734</v>
      </c>
      <c r="F59" s="17">
        <v>120371</v>
      </c>
      <c r="G59" s="32">
        <f t="shared" si="3"/>
        <v>96.502156589221869</v>
      </c>
    </row>
    <row r="60" spans="1:7" s="31" customFormat="1" ht="21.75" customHeight="1">
      <c r="A60" s="15"/>
      <c r="B60" s="15"/>
      <c r="C60" s="15" t="s">
        <v>74</v>
      </c>
      <c r="D60" s="20" t="s">
        <v>75</v>
      </c>
      <c r="E60" s="17">
        <v>3353</v>
      </c>
      <c r="F60" s="17">
        <v>3291</v>
      </c>
      <c r="G60" s="18">
        <f t="shared" si="3"/>
        <v>98.150909633164332</v>
      </c>
    </row>
    <row r="61" spans="1:7" s="31" customFormat="1" ht="21.75" customHeight="1">
      <c r="A61" s="14"/>
      <c r="B61" s="14"/>
      <c r="C61" s="14" t="s">
        <v>76</v>
      </c>
      <c r="D61" s="52" t="s">
        <v>77</v>
      </c>
      <c r="E61" s="29">
        <v>17900</v>
      </c>
      <c r="F61" s="29">
        <v>17163</v>
      </c>
      <c r="G61" s="18">
        <f t="shared" si="3"/>
        <v>95.882681564245814</v>
      </c>
    </row>
    <row r="62" spans="1:7" s="31" customFormat="1" ht="21.75" customHeight="1">
      <c r="A62" s="15"/>
      <c r="B62" s="15"/>
      <c r="C62" s="15" t="s">
        <v>78</v>
      </c>
      <c r="D62" s="16" t="s">
        <v>79</v>
      </c>
      <c r="E62" s="17">
        <v>10000</v>
      </c>
      <c r="F62" s="17">
        <v>15848</v>
      </c>
      <c r="G62" s="18">
        <f t="shared" si="3"/>
        <v>158.47999999999999</v>
      </c>
    </row>
    <row r="63" spans="1:7" s="31" customFormat="1" ht="21.75" customHeight="1">
      <c r="A63" s="15"/>
      <c r="B63" s="15"/>
      <c r="C63" s="15" t="s">
        <v>21</v>
      </c>
      <c r="D63" s="20" t="s">
        <v>22</v>
      </c>
      <c r="E63" s="17">
        <v>0</v>
      </c>
      <c r="F63" s="17">
        <v>69.599999999999994</v>
      </c>
      <c r="G63" s="18">
        <v>0</v>
      </c>
    </row>
    <row r="64" spans="1:7" s="31" customFormat="1" ht="31.5" customHeight="1">
      <c r="A64" s="15"/>
      <c r="B64" s="15"/>
      <c r="C64" s="15" t="s">
        <v>80</v>
      </c>
      <c r="D64" s="20" t="s">
        <v>81</v>
      </c>
      <c r="E64" s="17">
        <v>3000</v>
      </c>
      <c r="F64" s="17">
        <v>3453.4</v>
      </c>
      <c r="G64" s="21">
        <f t="shared" ref="G64:G78" si="4">F64/E64*100</f>
        <v>115.11333333333333</v>
      </c>
    </row>
    <row r="65" spans="1:7" s="31" customFormat="1" ht="63.75" customHeight="1">
      <c r="A65" s="15"/>
      <c r="B65" s="15" t="s">
        <v>82</v>
      </c>
      <c r="C65" s="15"/>
      <c r="D65" s="20" t="s">
        <v>83</v>
      </c>
      <c r="E65" s="17">
        <f>SUM(E66:E74)</f>
        <v>1174155</v>
      </c>
      <c r="F65" s="17">
        <f>SUM(F66:F74)</f>
        <v>1198059.75</v>
      </c>
      <c r="G65" s="18">
        <f t="shared" si="4"/>
        <v>102.0359109316913</v>
      </c>
    </row>
    <row r="66" spans="1:7" s="31" customFormat="1" ht="21.75" customHeight="1">
      <c r="A66" s="15"/>
      <c r="B66" s="48"/>
      <c r="C66" s="48" t="s">
        <v>70</v>
      </c>
      <c r="D66" s="16" t="s">
        <v>71</v>
      </c>
      <c r="E66" s="45">
        <v>174000</v>
      </c>
      <c r="F66" s="45">
        <v>175330.9</v>
      </c>
      <c r="G66" s="18">
        <f t="shared" si="4"/>
        <v>100.76488505747125</v>
      </c>
    </row>
    <row r="67" spans="1:7" s="31" customFormat="1" ht="21.75" customHeight="1">
      <c r="A67" s="15"/>
      <c r="B67" s="15"/>
      <c r="C67" s="15" t="s">
        <v>72</v>
      </c>
      <c r="D67" s="20" t="s">
        <v>73</v>
      </c>
      <c r="E67" s="17">
        <v>790000</v>
      </c>
      <c r="F67" s="17">
        <v>797664.71</v>
      </c>
      <c r="G67" s="18">
        <f t="shared" si="4"/>
        <v>100.97021645569619</v>
      </c>
    </row>
    <row r="68" spans="1:7" s="31" customFormat="1" ht="21.75" customHeight="1">
      <c r="A68" s="15"/>
      <c r="B68" s="15"/>
      <c r="C68" s="15" t="s">
        <v>74</v>
      </c>
      <c r="D68" s="20" t="s">
        <v>75</v>
      </c>
      <c r="E68" s="17">
        <v>1555</v>
      </c>
      <c r="F68" s="17">
        <v>1672</v>
      </c>
      <c r="G68" s="32">
        <f t="shared" si="4"/>
        <v>107.52411575562701</v>
      </c>
    </row>
    <row r="69" spans="1:7" s="31" customFormat="1" ht="21.75" customHeight="1">
      <c r="A69" s="15"/>
      <c r="B69" s="15"/>
      <c r="C69" s="14" t="s">
        <v>76</v>
      </c>
      <c r="D69" s="52" t="s">
        <v>77</v>
      </c>
      <c r="E69" s="17">
        <v>143000</v>
      </c>
      <c r="F69" s="17">
        <v>138679.4</v>
      </c>
      <c r="G69" s="18">
        <f t="shared" si="4"/>
        <v>96.978601398601398</v>
      </c>
    </row>
    <row r="70" spans="1:7" s="31" customFormat="1" ht="21.75" customHeight="1">
      <c r="A70" s="15"/>
      <c r="B70" s="15"/>
      <c r="C70" s="15" t="s">
        <v>84</v>
      </c>
      <c r="D70" s="20" t="s">
        <v>85</v>
      </c>
      <c r="E70" s="17">
        <v>4000</v>
      </c>
      <c r="F70" s="17">
        <v>13673.8</v>
      </c>
      <c r="G70" s="18">
        <f t="shared" si="4"/>
        <v>341.84500000000003</v>
      </c>
    </row>
    <row r="71" spans="1:7" s="31" customFormat="1" ht="21.75" customHeight="1">
      <c r="A71" s="48"/>
      <c r="B71" s="48"/>
      <c r="C71" s="48" t="s">
        <v>86</v>
      </c>
      <c r="D71" s="49" t="s">
        <v>87</v>
      </c>
      <c r="E71" s="45">
        <v>2400</v>
      </c>
      <c r="F71" s="45">
        <v>2320</v>
      </c>
      <c r="G71" s="21">
        <f t="shared" si="4"/>
        <v>96.666666666666671</v>
      </c>
    </row>
    <row r="72" spans="1:7" s="31" customFormat="1" ht="21.75" customHeight="1">
      <c r="A72" s="15"/>
      <c r="B72" s="15"/>
      <c r="C72" s="15" t="s">
        <v>78</v>
      </c>
      <c r="D72" s="16" t="s">
        <v>79</v>
      </c>
      <c r="E72" s="17">
        <v>50000</v>
      </c>
      <c r="F72" s="17">
        <v>60068</v>
      </c>
      <c r="G72" s="18">
        <f t="shared" si="4"/>
        <v>120.136</v>
      </c>
    </row>
    <row r="73" spans="1:7" s="31" customFormat="1" ht="21.75" customHeight="1">
      <c r="A73" s="15"/>
      <c r="B73" s="15"/>
      <c r="C73" s="15" t="s">
        <v>21</v>
      </c>
      <c r="D73" s="20" t="s">
        <v>22</v>
      </c>
      <c r="E73" s="17">
        <v>1200</v>
      </c>
      <c r="F73" s="17">
        <v>1798.5</v>
      </c>
      <c r="G73" s="18">
        <f t="shared" si="4"/>
        <v>149.875</v>
      </c>
    </row>
    <row r="74" spans="1:7" s="31" customFormat="1" ht="30" customHeight="1">
      <c r="A74" s="15"/>
      <c r="B74" s="15"/>
      <c r="C74" s="15" t="s">
        <v>80</v>
      </c>
      <c r="D74" s="20" t="s">
        <v>81</v>
      </c>
      <c r="E74" s="17">
        <v>8000</v>
      </c>
      <c r="F74" s="17">
        <v>6852.44</v>
      </c>
      <c r="G74" s="18">
        <f t="shared" si="4"/>
        <v>85.655499999999989</v>
      </c>
    </row>
    <row r="75" spans="1:7" s="31" customFormat="1" ht="47.25" customHeight="1">
      <c r="A75" s="15"/>
      <c r="B75" s="15" t="s">
        <v>88</v>
      </c>
      <c r="C75" s="15"/>
      <c r="D75" s="20" t="s">
        <v>89</v>
      </c>
      <c r="E75" s="17">
        <f>SUM(E76:E79)</f>
        <v>226500</v>
      </c>
      <c r="F75" s="17">
        <f>SUM(F76:F79)</f>
        <v>209700.22000000003</v>
      </c>
      <c r="G75" s="18">
        <f t="shared" si="4"/>
        <v>92.582878587196475</v>
      </c>
    </row>
    <row r="76" spans="1:7" s="31" customFormat="1" ht="26.25" customHeight="1">
      <c r="A76" s="15"/>
      <c r="B76" s="15"/>
      <c r="C76" s="15" t="s">
        <v>90</v>
      </c>
      <c r="D76" s="20" t="s">
        <v>91</v>
      </c>
      <c r="E76" s="17">
        <v>15000</v>
      </c>
      <c r="F76" s="17">
        <v>13846.42</v>
      </c>
      <c r="G76" s="18">
        <f t="shared" si="4"/>
        <v>92.309466666666665</v>
      </c>
    </row>
    <row r="77" spans="1:7" s="31" customFormat="1" ht="39" customHeight="1">
      <c r="A77" s="15"/>
      <c r="B77" s="15"/>
      <c r="C77" s="15" t="s">
        <v>92</v>
      </c>
      <c r="D77" s="20" t="s">
        <v>93</v>
      </c>
      <c r="E77" s="17">
        <v>210000</v>
      </c>
      <c r="F77" s="17">
        <v>194649.25</v>
      </c>
      <c r="G77" s="18">
        <f t="shared" si="4"/>
        <v>92.690119047619049</v>
      </c>
    </row>
    <row r="78" spans="1:7" s="31" customFormat="1" ht="28.5" customHeight="1">
      <c r="A78" s="15"/>
      <c r="B78" s="15"/>
      <c r="C78" s="15" t="s">
        <v>21</v>
      </c>
      <c r="D78" s="20" t="s">
        <v>22</v>
      </c>
      <c r="E78" s="17">
        <v>1500</v>
      </c>
      <c r="F78" s="17">
        <v>1172.3499999999999</v>
      </c>
      <c r="G78" s="18">
        <f t="shared" si="4"/>
        <v>78.156666666666666</v>
      </c>
    </row>
    <row r="79" spans="1:7" s="31" customFormat="1" ht="27.75" customHeight="1">
      <c r="A79" s="15"/>
      <c r="B79" s="15"/>
      <c r="C79" s="15" t="s">
        <v>25</v>
      </c>
      <c r="D79" s="16" t="s">
        <v>26</v>
      </c>
      <c r="E79" s="17">
        <v>0</v>
      </c>
      <c r="F79" s="17">
        <v>32.200000000000003</v>
      </c>
      <c r="G79" s="18">
        <v>0</v>
      </c>
    </row>
    <row r="80" spans="1:7" s="31" customFormat="1" ht="33" customHeight="1">
      <c r="A80" s="15"/>
      <c r="B80" s="15" t="s">
        <v>94</v>
      </c>
      <c r="C80" s="15"/>
      <c r="D80" s="20" t="s">
        <v>95</v>
      </c>
      <c r="E80" s="17">
        <f>SUM(E81:E82)</f>
        <v>1336088</v>
      </c>
      <c r="F80" s="17">
        <f>SUM(F81:F82)</f>
        <v>1351991.34</v>
      </c>
      <c r="G80" s="18">
        <f t="shared" ref="G80:G98" si="5">F80/E80*100</f>
        <v>101.19029135805427</v>
      </c>
    </row>
    <row r="81" spans="1:7" s="31" customFormat="1" ht="26.25" customHeight="1">
      <c r="A81" s="15"/>
      <c r="B81" s="15"/>
      <c r="C81" s="15" t="s">
        <v>96</v>
      </c>
      <c r="D81" s="55" t="s">
        <v>97</v>
      </c>
      <c r="E81" s="17">
        <v>1335088</v>
      </c>
      <c r="F81" s="17">
        <v>1349906</v>
      </c>
      <c r="G81" s="18">
        <f t="shared" si="5"/>
        <v>101.10988938556859</v>
      </c>
    </row>
    <row r="82" spans="1:7" s="31" customFormat="1" ht="27.75" customHeight="1">
      <c r="A82" s="41"/>
      <c r="B82" s="41"/>
      <c r="C82" s="15" t="s">
        <v>98</v>
      </c>
      <c r="D82" s="56" t="s">
        <v>99</v>
      </c>
      <c r="E82" s="17">
        <v>1000</v>
      </c>
      <c r="F82" s="17">
        <v>2085.34</v>
      </c>
      <c r="G82" s="43">
        <f t="shared" si="5"/>
        <v>208.53399999999999</v>
      </c>
    </row>
    <row r="83" spans="1:7" s="26" customFormat="1" ht="25.5" customHeight="1">
      <c r="A83" s="7" t="s">
        <v>100</v>
      </c>
      <c r="B83" s="7"/>
      <c r="C83" s="7"/>
      <c r="D83" s="57" t="s">
        <v>101</v>
      </c>
      <c r="E83" s="11">
        <f>E84+E86+E88</f>
        <v>3329658</v>
      </c>
      <c r="F83" s="11">
        <f>F84+F86+F88</f>
        <v>3330775.01</v>
      </c>
      <c r="G83" s="12">
        <f t="shared" si="5"/>
        <v>100.03354728924111</v>
      </c>
    </row>
    <row r="84" spans="1:7" s="26" customFormat="1" ht="32.25" customHeight="1">
      <c r="A84" s="58"/>
      <c r="B84" s="41" t="s">
        <v>102</v>
      </c>
      <c r="C84" s="58"/>
      <c r="D84" s="59" t="s">
        <v>103</v>
      </c>
      <c r="E84" s="39">
        <f>E85</f>
        <v>2393003</v>
      </c>
      <c r="F84" s="39">
        <f>F85</f>
        <v>2393003</v>
      </c>
      <c r="G84" s="30">
        <f t="shared" si="5"/>
        <v>100</v>
      </c>
    </row>
    <row r="85" spans="1:7" s="26" customFormat="1" ht="24" customHeight="1">
      <c r="A85" s="60"/>
      <c r="B85" s="61"/>
      <c r="C85" s="14" t="s">
        <v>104</v>
      </c>
      <c r="D85" s="62" t="s">
        <v>105</v>
      </c>
      <c r="E85" s="17">
        <v>2393003</v>
      </c>
      <c r="F85" s="17">
        <v>2393003</v>
      </c>
      <c r="G85" s="32">
        <f t="shared" si="5"/>
        <v>100</v>
      </c>
    </row>
    <row r="86" spans="1:7" s="26" customFormat="1" ht="27" customHeight="1">
      <c r="A86" s="60"/>
      <c r="B86" s="61" t="s">
        <v>106</v>
      </c>
      <c r="C86" s="15"/>
      <c r="D86" s="16" t="s">
        <v>107</v>
      </c>
      <c r="E86" s="17">
        <f>E87</f>
        <v>881655</v>
      </c>
      <c r="F86" s="17">
        <f>F87</f>
        <v>881655</v>
      </c>
      <c r="G86" s="43">
        <f t="shared" si="5"/>
        <v>100</v>
      </c>
    </row>
    <row r="87" spans="1:7" s="26" customFormat="1" ht="26.25" customHeight="1">
      <c r="A87" s="60"/>
      <c r="B87" s="61"/>
      <c r="C87" s="14" t="s">
        <v>104</v>
      </c>
      <c r="D87" s="16" t="s">
        <v>105</v>
      </c>
      <c r="E87" s="17">
        <v>881655</v>
      </c>
      <c r="F87" s="17">
        <v>881655</v>
      </c>
      <c r="G87" s="43">
        <f t="shared" si="5"/>
        <v>100</v>
      </c>
    </row>
    <row r="88" spans="1:7" s="26" customFormat="1" ht="26.25" customHeight="1">
      <c r="A88" s="60"/>
      <c r="B88" s="15" t="s">
        <v>108</v>
      </c>
      <c r="C88" s="15"/>
      <c r="D88" s="52" t="s">
        <v>109</v>
      </c>
      <c r="E88" s="29">
        <f>E89</f>
        <v>55000</v>
      </c>
      <c r="F88" s="29">
        <f>F89</f>
        <v>56117.01</v>
      </c>
      <c r="G88" s="43">
        <f t="shared" si="5"/>
        <v>102.03092727272727</v>
      </c>
    </row>
    <row r="89" spans="1:7" s="31" customFormat="1" ht="26.25" customHeight="1">
      <c r="A89" s="15"/>
      <c r="B89" s="63"/>
      <c r="C89" s="14" t="s">
        <v>25</v>
      </c>
      <c r="D89" s="64" t="s">
        <v>26</v>
      </c>
      <c r="E89" s="17">
        <v>55000</v>
      </c>
      <c r="F89" s="24">
        <v>56117.01</v>
      </c>
      <c r="G89" s="34">
        <f t="shared" si="5"/>
        <v>102.03092727272727</v>
      </c>
    </row>
    <row r="90" spans="1:7" s="26" customFormat="1" ht="27" customHeight="1">
      <c r="A90" s="7" t="s">
        <v>110</v>
      </c>
      <c r="B90" s="7"/>
      <c r="C90" s="7"/>
      <c r="D90" s="47" t="s">
        <v>111</v>
      </c>
      <c r="E90" s="11">
        <f>E91+E94+E96+E98+E103</f>
        <v>333223.63</v>
      </c>
      <c r="F90" s="11">
        <f>F91+F94+F96+F98+F103</f>
        <v>322205.98</v>
      </c>
      <c r="G90" s="12">
        <f t="shared" si="5"/>
        <v>96.693616836236956</v>
      </c>
    </row>
    <row r="91" spans="1:7" s="31" customFormat="1" ht="27" customHeight="1">
      <c r="A91" s="27"/>
      <c r="B91" s="14" t="s">
        <v>192</v>
      </c>
      <c r="C91" s="14"/>
      <c r="D91" s="38" t="s">
        <v>193</v>
      </c>
      <c r="E91" s="29">
        <f>E92+E93</f>
        <v>51051.03</v>
      </c>
      <c r="F91" s="29">
        <f>F92+F93</f>
        <v>50747.61</v>
      </c>
      <c r="G91" s="40">
        <f t="shared" si="5"/>
        <v>99.405653519625375</v>
      </c>
    </row>
    <row r="92" spans="1:7" s="31" customFormat="1" ht="60.75" customHeight="1">
      <c r="A92" s="14"/>
      <c r="B92" s="15"/>
      <c r="C92" s="15" t="s">
        <v>15</v>
      </c>
      <c r="D92" s="16" t="s">
        <v>16</v>
      </c>
      <c r="E92" s="17">
        <v>2400</v>
      </c>
      <c r="F92" s="17">
        <v>2246.62</v>
      </c>
      <c r="G92" s="43">
        <f t="shared" si="5"/>
        <v>93.609166666666667</v>
      </c>
    </row>
    <row r="93" spans="1:7" s="31" customFormat="1" ht="66" customHeight="1">
      <c r="A93" s="15"/>
      <c r="B93" s="14"/>
      <c r="C93" s="15" t="s">
        <v>194</v>
      </c>
      <c r="D93" s="16" t="s">
        <v>198</v>
      </c>
      <c r="E93" s="17">
        <v>48651.03</v>
      </c>
      <c r="F93" s="17">
        <v>48500.99</v>
      </c>
      <c r="G93" s="43">
        <f t="shared" si="5"/>
        <v>99.691599540646919</v>
      </c>
    </row>
    <row r="94" spans="1:7" s="31" customFormat="1" ht="26.25" customHeight="1">
      <c r="A94" s="15"/>
      <c r="B94" s="15" t="s">
        <v>112</v>
      </c>
      <c r="C94" s="15"/>
      <c r="D94" s="44" t="s">
        <v>113</v>
      </c>
      <c r="E94" s="45">
        <f>E95</f>
        <v>74281</v>
      </c>
      <c r="F94" s="45">
        <f>F95</f>
        <v>69694.47</v>
      </c>
      <c r="G94" s="18">
        <f t="shared" si="5"/>
        <v>93.825433152488529</v>
      </c>
    </row>
    <row r="95" spans="1:7" s="31" customFormat="1" ht="51" customHeight="1">
      <c r="A95" s="14"/>
      <c r="B95" s="15"/>
      <c r="C95" s="15" t="s">
        <v>114</v>
      </c>
      <c r="D95" s="66" t="s">
        <v>115</v>
      </c>
      <c r="E95" s="45">
        <v>74281</v>
      </c>
      <c r="F95" s="45">
        <v>69694.47</v>
      </c>
      <c r="G95" s="43">
        <f t="shared" si="5"/>
        <v>93.825433152488529</v>
      </c>
    </row>
    <row r="96" spans="1:7" s="31" customFormat="1" ht="25.5" customHeight="1">
      <c r="A96" s="41"/>
      <c r="B96" s="15" t="s">
        <v>116</v>
      </c>
      <c r="C96" s="15"/>
      <c r="D96" s="66" t="s">
        <v>117</v>
      </c>
      <c r="E96" s="45">
        <f>E97</f>
        <v>23565</v>
      </c>
      <c r="F96" s="45">
        <f>F97</f>
        <v>23565</v>
      </c>
      <c r="G96" s="43">
        <f t="shared" si="5"/>
        <v>100</v>
      </c>
    </row>
    <row r="97" spans="1:7" s="31" customFormat="1" ht="51" customHeight="1">
      <c r="A97" s="15"/>
      <c r="B97" s="15"/>
      <c r="C97" s="15" t="s">
        <v>114</v>
      </c>
      <c r="D97" s="66" t="s">
        <v>115</v>
      </c>
      <c r="E97" s="45">
        <v>23565</v>
      </c>
      <c r="F97" s="45">
        <v>23565</v>
      </c>
      <c r="G97" s="43">
        <f t="shared" si="5"/>
        <v>100</v>
      </c>
    </row>
    <row r="98" spans="1:7" s="31" customFormat="1" ht="27" customHeight="1">
      <c r="A98" s="14"/>
      <c r="B98" s="15" t="s">
        <v>118</v>
      </c>
      <c r="C98" s="15"/>
      <c r="D98" s="65" t="s">
        <v>119</v>
      </c>
      <c r="E98" s="45">
        <f>E99+E100+E101+E102</f>
        <v>17931</v>
      </c>
      <c r="F98" s="45">
        <f>F99+F100+F101+F102</f>
        <v>17798.620000000003</v>
      </c>
      <c r="G98" s="43">
        <f t="shared" si="5"/>
        <v>99.261725503318289</v>
      </c>
    </row>
    <row r="99" spans="1:7" s="31" customFormat="1" ht="35.25" customHeight="1">
      <c r="A99" s="14"/>
      <c r="B99" s="15"/>
      <c r="C99" s="15" t="s">
        <v>120</v>
      </c>
      <c r="D99" s="65" t="s">
        <v>121</v>
      </c>
      <c r="E99" s="45">
        <v>0</v>
      </c>
      <c r="F99" s="45">
        <v>200</v>
      </c>
      <c r="G99" s="43">
        <v>0</v>
      </c>
    </row>
    <row r="100" spans="1:7" s="31" customFormat="1" ht="26.25" customHeight="1">
      <c r="A100" s="15"/>
      <c r="B100" s="15"/>
      <c r="C100" s="15" t="s">
        <v>23</v>
      </c>
      <c r="D100" s="62" t="s">
        <v>24</v>
      </c>
      <c r="E100" s="17">
        <v>3500</v>
      </c>
      <c r="F100" s="17">
        <v>3147.42</v>
      </c>
      <c r="G100" s="43">
        <f>F100/E100*100</f>
        <v>89.926285714285711</v>
      </c>
    </row>
    <row r="101" spans="1:7" s="31" customFormat="1" ht="26.25" customHeight="1">
      <c r="A101" s="14"/>
      <c r="B101" s="15"/>
      <c r="C101" s="15" t="s">
        <v>25</v>
      </c>
      <c r="D101" s="64" t="s">
        <v>26</v>
      </c>
      <c r="E101" s="45">
        <v>0</v>
      </c>
      <c r="F101" s="45">
        <v>20</v>
      </c>
      <c r="G101" s="43">
        <v>0</v>
      </c>
    </row>
    <row r="102" spans="1:7" s="31" customFormat="1" ht="26.25" customHeight="1">
      <c r="A102" s="15"/>
      <c r="B102" s="15"/>
      <c r="C102" s="15" t="s">
        <v>27</v>
      </c>
      <c r="D102" s="38" t="s">
        <v>28</v>
      </c>
      <c r="E102" s="29">
        <v>14431</v>
      </c>
      <c r="F102" s="29">
        <v>14431.2</v>
      </c>
      <c r="G102" s="43">
        <f t="shared" ref="G102:G138" si="6">F102/E102*100</f>
        <v>100.00138590534266</v>
      </c>
    </row>
    <row r="103" spans="1:7" s="31" customFormat="1" ht="26.25" customHeight="1">
      <c r="A103" s="14"/>
      <c r="B103" s="14" t="s">
        <v>122</v>
      </c>
      <c r="C103" s="14"/>
      <c r="D103" s="42" t="s">
        <v>12</v>
      </c>
      <c r="E103" s="17">
        <f>E104+E105</f>
        <v>166395.6</v>
      </c>
      <c r="F103" s="17">
        <f>F104+F105</f>
        <v>160400.28</v>
      </c>
      <c r="G103" s="18">
        <f t="shared" si="6"/>
        <v>96.396947996221044</v>
      </c>
    </row>
    <row r="104" spans="1:7" s="31" customFormat="1" ht="33.75" customHeight="1">
      <c r="A104" s="41"/>
      <c r="B104" s="15"/>
      <c r="C104" s="41" t="s">
        <v>123</v>
      </c>
      <c r="D104" s="65" t="s">
        <v>124</v>
      </c>
      <c r="E104" s="29">
        <v>141436.26</v>
      </c>
      <c r="F104" s="29">
        <v>136340.24</v>
      </c>
      <c r="G104" s="43">
        <f t="shared" si="6"/>
        <v>96.396949410285586</v>
      </c>
    </row>
    <row r="105" spans="1:7" s="31" customFormat="1" ht="33.75" customHeight="1">
      <c r="A105" s="22"/>
      <c r="B105" s="14"/>
      <c r="C105" s="22" t="s">
        <v>125</v>
      </c>
      <c r="D105" s="67" t="s">
        <v>124</v>
      </c>
      <c r="E105" s="24">
        <v>24959.34</v>
      </c>
      <c r="F105" s="24">
        <v>24060.04</v>
      </c>
      <c r="G105" s="43">
        <f t="shared" si="6"/>
        <v>96.396939983188659</v>
      </c>
    </row>
    <row r="106" spans="1:7" s="26" customFormat="1" ht="26.25" customHeight="1">
      <c r="A106" s="7" t="s">
        <v>126</v>
      </c>
      <c r="B106" s="7"/>
      <c r="C106" s="7"/>
      <c r="D106" s="54" t="s">
        <v>127</v>
      </c>
      <c r="E106" s="11">
        <f>E107+E109</f>
        <v>48050</v>
      </c>
      <c r="F106" s="11">
        <f>F107+F109</f>
        <v>44572.79</v>
      </c>
      <c r="G106" s="12">
        <f t="shared" si="6"/>
        <v>92.763350676378778</v>
      </c>
    </row>
    <row r="107" spans="1:7" s="31" customFormat="1" ht="26.25" customHeight="1">
      <c r="A107" s="14"/>
      <c r="B107" s="14" t="s">
        <v>128</v>
      </c>
      <c r="C107" s="27"/>
      <c r="D107" s="28" t="s">
        <v>129</v>
      </c>
      <c r="E107" s="39">
        <f>E108</f>
        <v>48000</v>
      </c>
      <c r="F107" s="29">
        <f>F108</f>
        <v>44522.79</v>
      </c>
      <c r="G107" s="40">
        <f t="shared" si="6"/>
        <v>92.755812500000005</v>
      </c>
    </row>
    <row r="108" spans="1:7" s="31" customFormat="1" ht="33" customHeight="1">
      <c r="A108" s="41"/>
      <c r="B108" s="15"/>
      <c r="C108" s="14" t="s">
        <v>130</v>
      </c>
      <c r="D108" s="16" t="s">
        <v>131</v>
      </c>
      <c r="E108" s="29">
        <v>48000</v>
      </c>
      <c r="F108" s="53">
        <v>44522.79</v>
      </c>
      <c r="G108" s="18">
        <f t="shared" si="6"/>
        <v>92.755812500000005</v>
      </c>
    </row>
    <row r="109" spans="1:7" s="31" customFormat="1" ht="27.75" customHeight="1">
      <c r="A109" s="15"/>
      <c r="B109" s="15" t="s">
        <v>132</v>
      </c>
      <c r="C109" s="15"/>
      <c r="D109" s="16" t="s">
        <v>12</v>
      </c>
      <c r="E109" s="53">
        <f>E110</f>
        <v>50</v>
      </c>
      <c r="F109" s="17">
        <f>F110</f>
        <v>50</v>
      </c>
      <c r="G109" s="32">
        <f t="shared" si="6"/>
        <v>100</v>
      </c>
    </row>
    <row r="110" spans="1:7" s="31" customFormat="1" ht="67.5" customHeight="1">
      <c r="A110" s="23"/>
      <c r="B110" s="23"/>
      <c r="C110" s="23" t="s">
        <v>15</v>
      </c>
      <c r="D110" s="49" t="s">
        <v>16</v>
      </c>
      <c r="E110" s="24">
        <v>50</v>
      </c>
      <c r="F110" s="46">
        <v>50</v>
      </c>
      <c r="G110" s="34">
        <f t="shared" si="6"/>
        <v>100</v>
      </c>
    </row>
    <row r="111" spans="1:7" s="31" customFormat="1" ht="28.5" customHeight="1">
      <c r="A111" s="7" t="s">
        <v>133</v>
      </c>
      <c r="B111" s="7"/>
      <c r="C111" s="7"/>
      <c r="D111" s="54" t="s">
        <v>134</v>
      </c>
      <c r="E111" s="11">
        <f>E112+E117+E120+E122+E124+E126+E128</f>
        <v>1439348.73</v>
      </c>
      <c r="F111" s="11">
        <f>F112+F117+F120+F122+F124+F126+F128</f>
        <v>1410728.4300000004</v>
      </c>
      <c r="G111" s="12">
        <f t="shared" si="6"/>
        <v>98.011579862233972</v>
      </c>
    </row>
    <row r="112" spans="1:7" s="31" customFormat="1" ht="52.5" customHeight="1">
      <c r="A112" s="27"/>
      <c r="B112" s="27" t="s">
        <v>135</v>
      </c>
      <c r="C112" s="27"/>
      <c r="D112" s="68" t="s">
        <v>136</v>
      </c>
      <c r="E112" s="39">
        <f>SUM(E113:E116)</f>
        <v>1161794.08</v>
      </c>
      <c r="F112" s="39">
        <f>SUM(F113:F116)</f>
        <v>1139361.9100000001</v>
      </c>
      <c r="G112" s="30">
        <f t="shared" si="6"/>
        <v>98.069178489874915</v>
      </c>
    </row>
    <row r="113" spans="1:7" s="31" customFormat="1" ht="27.75" customHeight="1">
      <c r="A113" s="48"/>
      <c r="B113" s="15"/>
      <c r="C113" s="15" t="s">
        <v>25</v>
      </c>
      <c r="D113" s="64" t="s">
        <v>26</v>
      </c>
      <c r="E113" s="17">
        <v>52.08</v>
      </c>
      <c r="F113" s="17">
        <v>52.08</v>
      </c>
      <c r="G113" s="21">
        <f t="shared" si="6"/>
        <v>100</v>
      </c>
    </row>
    <row r="114" spans="1:7" s="31" customFormat="1" ht="27.75" customHeight="1">
      <c r="A114" s="14"/>
      <c r="B114" s="14"/>
      <c r="C114" s="15" t="s">
        <v>27</v>
      </c>
      <c r="D114" s="38" t="s">
        <v>28</v>
      </c>
      <c r="E114" s="17">
        <v>692</v>
      </c>
      <c r="F114" s="29">
        <v>692</v>
      </c>
      <c r="G114" s="21">
        <f t="shared" si="6"/>
        <v>100</v>
      </c>
    </row>
    <row r="115" spans="1:7" s="31" customFormat="1" ht="64.5" customHeight="1">
      <c r="A115" s="70"/>
      <c r="B115" s="70"/>
      <c r="C115" s="15" t="s">
        <v>15</v>
      </c>
      <c r="D115" s="20" t="s">
        <v>16</v>
      </c>
      <c r="E115" s="17">
        <v>1146450</v>
      </c>
      <c r="F115" s="17">
        <v>1117624.8400000001</v>
      </c>
      <c r="G115" s="18">
        <f t="shared" si="6"/>
        <v>97.485702821754117</v>
      </c>
    </row>
    <row r="116" spans="1:7" s="31" customFormat="1" ht="62.25" customHeight="1">
      <c r="A116" s="70"/>
      <c r="B116" s="70"/>
      <c r="C116" s="15" t="s">
        <v>46</v>
      </c>
      <c r="D116" s="20" t="s">
        <v>47</v>
      </c>
      <c r="E116" s="29">
        <v>14600</v>
      </c>
      <c r="F116" s="29">
        <v>20992.99</v>
      </c>
      <c r="G116" s="18">
        <f t="shared" si="6"/>
        <v>143.78760273972603</v>
      </c>
    </row>
    <row r="117" spans="1:7" s="31" customFormat="1" ht="76.5" customHeight="1">
      <c r="A117" s="70"/>
      <c r="B117" s="15" t="s">
        <v>137</v>
      </c>
      <c r="C117" s="15"/>
      <c r="D117" s="71" t="s">
        <v>138</v>
      </c>
      <c r="E117" s="17">
        <f>SUM(E118:E119)</f>
        <v>8554</v>
      </c>
      <c r="F117" s="17">
        <f>SUM(F118:F119)</f>
        <v>7903.83</v>
      </c>
      <c r="G117" s="18">
        <f t="shared" si="6"/>
        <v>92.399228431143314</v>
      </c>
    </row>
    <row r="118" spans="1:7" s="31" customFormat="1" ht="78.75" customHeight="1">
      <c r="A118" s="70"/>
      <c r="B118" s="15"/>
      <c r="C118" s="15" t="s">
        <v>15</v>
      </c>
      <c r="D118" s="20" t="s">
        <v>16</v>
      </c>
      <c r="E118" s="17">
        <v>3520</v>
      </c>
      <c r="F118" s="17">
        <v>3284.76</v>
      </c>
      <c r="G118" s="18">
        <f t="shared" si="6"/>
        <v>93.31704545454545</v>
      </c>
    </row>
    <row r="119" spans="1:7" s="31" customFormat="1" ht="54" customHeight="1">
      <c r="A119" s="70"/>
      <c r="B119" s="15"/>
      <c r="C119" s="15" t="s">
        <v>114</v>
      </c>
      <c r="D119" s="51" t="s">
        <v>115</v>
      </c>
      <c r="E119" s="53">
        <v>5034</v>
      </c>
      <c r="F119" s="29">
        <v>4619.07</v>
      </c>
      <c r="G119" s="43">
        <f t="shared" si="6"/>
        <v>91.757449344457683</v>
      </c>
    </row>
    <row r="120" spans="1:7" s="31" customFormat="1" ht="33.75" customHeight="1">
      <c r="A120" s="70"/>
      <c r="B120" s="15" t="s">
        <v>139</v>
      </c>
      <c r="C120" s="15"/>
      <c r="D120" s="72" t="s">
        <v>140</v>
      </c>
      <c r="E120" s="17">
        <f>E121</f>
        <v>19029</v>
      </c>
      <c r="F120" s="17">
        <f>F121</f>
        <v>19029</v>
      </c>
      <c r="G120" s="18">
        <f t="shared" si="6"/>
        <v>100</v>
      </c>
    </row>
    <row r="121" spans="1:7" s="31" customFormat="1" ht="54" customHeight="1">
      <c r="A121" s="70"/>
      <c r="B121" s="15"/>
      <c r="C121" s="15" t="s">
        <v>114</v>
      </c>
      <c r="D121" s="51" t="s">
        <v>115</v>
      </c>
      <c r="E121" s="17">
        <v>19029</v>
      </c>
      <c r="F121" s="17">
        <v>19029</v>
      </c>
      <c r="G121" s="18">
        <f t="shared" si="6"/>
        <v>100</v>
      </c>
    </row>
    <row r="122" spans="1:7" s="31" customFormat="1" ht="25.5" customHeight="1">
      <c r="A122" s="70"/>
      <c r="B122" s="15" t="s">
        <v>141</v>
      </c>
      <c r="C122" s="15"/>
      <c r="D122" s="66" t="s">
        <v>142</v>
      </c>
      <c r="E122" s="29">
        <f>E123</f>
        <v>96</v>
      </c>
      <c r="F122" s="29">
        <f>F123</f>
        <v>94.62</v>
      </c>
      <c r="G122" s="18">
        <f t="shared" si="6"/>
        <v>98.562500000000014</v>
      </c>
    </row>
    <row r="123" spans="1:7" s="31" customFormat="1" ht="64.5" customHeight="1">
      <c r="A123" s="70"/>
      <c r="B123" s="15"/>
      <c r="C123" s="15" t="s">
        <v>15</v>
      </c>
      <c r="D123" s="20" t="s">
        <v>16</v>
      </c>
      <c r="E123" s="17">
        <v>96</v>
      </c>
      <c r="F123" s="53">
        <v>94.62</v>
      </c>
      <c r="G123" s="18">
        <f t="shared" si="6"/>
        <v>98.562500000000014</v>
      </c>
    </row>
    <row r="124" spans="1:7" s="31" customFormat="1" ht="21.75" customHeight="1">
      <c r="A124" s="70"/>
      <c r="B124" s="15" t="s">
        <v>143</v>
      </c>
      <c r="C124" s="15"/>
      <c r="D124" s="72" t="s">
        <v>144</v>
      </c>
      <c r="E124" s="17">
        <f>E125</f>
        <v>57555</v>
      </c>
      <c r="F124" s="53">
        <f>F125</f>
        <v>54239.31</v>
      </c>
      <c r="G124" s="32">
        <f t="shared" si="6"/>
        <v>94.239093041438622</v>
      </c>
    </row>
    <row r="125" spans="1:7" s="31" customFormat="1" ht="54.75" customHeight="1">
      <c r="A125" s="70"/>
      <c r="B125" s="70"/>
      <c r="C125" s="15" t="s">
        <v>114</v>
      </c>
      <c r="D125" s="51" t="s">
        <v>115</v>
      </c>
      <c r="E125" s="29">
        <v>57555</v>
      </c>
      <c r="F125" s="53">
        <v>54239.31</v>
      </c>
      <c r="G125" s="43">
        <f t="shared" si="6"/>
        <v>94.239093041438622</v>
      </c>
    </row>
    <row r="126" spans="1:7" s="31" customFormat="1" ht="22.5" customHeight="1">
      <c r="A126" s="70"/>
      <c r="B126" s="15" t="s">
        <v>145</v>
      </c>
      <c r="C126" s="15"/>
      <c r="D126" s="71" t="s">
        <v>146</v>
      </c>
      <c r="E126" s="17">
        <f>E127</f>
        <v>68630</v>
      </c>
      <c r="F126" s="17">
        <f>F127</f>
        <v>68630</v>
      </c>
      <c r="G126" s="43">
        <f t="shared" si="6"/>
        <v>100</v>
      </c>
    </row>
    <row r="127" spans="1:7" s="31" customFormat="1" ht="54.75" customHeight="1">
      <c r="A127" s="70"/>
      <c r="B127" s="70"/>
      <c r="C127" s="15" t="s">
        <v>114</v>
      </c>
      <c r="D127" s="66" t="s">
        <v>115</v>
      </c>
      <c r="E127" s="17">
        <v>68630</v>
      </c>
      <c r="F127" s="29">
        <v>68630</v>
      </c>
      <c r="G127" s="18">
        <f t="shared" si="6"/>
        <v>100</v>
      </c>
    </row>
    <row r="128" spans="1:7" s="31" customFormat="1" ht="24" customHeight="1">
      <c r="A128" s="15"/>
      <c r="B128" s="15" t="s">
        <v>147</v>
      </c>
      <c r="C128" s="15"/>
      <c r="D128" s="71" t="s">
        <v>12</v>
      </c>
      <c r="E128" s="29">
        <f>SUM(E129:E132)</f>
        <v>123690.65</v>
      </c>
      <c r="F128" s="17">
        <f>SUM(F129:F132)</f>
        <v>121469.75999999999</v>
      </c>
      <c r="G128" s="18">
        <f t="shared" si="6"/>
        <v>98.204480290143195</v>
      </c>
    </row>
    <row r="129" spans="1:7" s="31" customFormat="1" ht="30.75" customHeight="1">
      <c r="A129" s="15"/>
      <c r="B129" s="15"/>
      <c r="C129" s="15" t="s">
        <v>123</v>
      </c>
      <c r="D129" s="67" t="s">
        <v>124</v>
      </c>
      <c r="E129" s="17">
        <v>51712.9</v>
      </c>
      <c r="F129" s="17">
        <v>50190.62</v>
      </c>
      <c r="G129" s="21">
        <f t="shared" si="6"/>
        <v>97.056285762353298</v>
      </c>
    </row>
    <row r="130" spans="1:7" s="31" customFormat="1" ht="33.75" customHeight="1">
      <c r="A130" s="15"/>
      <c r="B130" s="15"/>
      <c r="C130" s="15" t="s">
        <v>125</v>
      </c>
      <c r="D130" s="67" t="s">
        <v>124</v>
      </c>
      <c r="E130" s="17">
        <v>2737.75</v>
      </c>
      <c r="F130" s="17">
        <v>2657.16</v>
      </c>
      <c r="G130" s="18">
        <f t="shared" si="6"/>
        <v>97.056341886585699</v>
      </c>
    </row>
    <row r="131" spans="1:7" s="31" customFormat="1" ht="63" customHeight="1">
      <c r="A131" s="14"/>
      <c r="B131" s="14"/>
      <c r="C131" s="14" t="s">
        <v>15</v>
      </c>
      <c r="D131" s="20" t="s">
        <v>16</v>
      </c>
      <c r="E131" s="29">
        <v>25696</v>
      </c>
      <c r="F131" s="17">
        <v>25077.98</v>
      </c>
      <c r="G131" s="18">
        <f t="shared" si="6"/>
        <v>97.59487858032378</v>
      </c>
    </row>
    <row r="132" spans="1:7" s="31" customFormat="1" ht="50.25" customHeight="1">
      <c r="A132" s="22"/>
      <c r="B132" s="22"/>
      <c r="C132" s="22" t="s">
        <v>114</v>
      </c>
      <c r="D132" s="51" t="s">
        <v>115</v>
      </c>
      <c r="E132" s="24">
        <v>43544</v>
      </c>
      <c r="F132" s="29">
        <v>43544</v>
      </c>
      <c r="G132" s="32">
        <f t="shared" si="6"/>
        <v>100</v>
      </c>
    </row>
    <row r="133" spans="1:7" s="26" customFormat="1" ht="37.5" customHeight="1">
      <c r="A133" s="7" t="s">
        <v>148</v>
      </c>
      <c r="B133" s="7"/>
      <c r="C133" s="7"/>
      <c r="D133" s="47" t="s">
        <v>149</v>
      </c>
      <c r="E133" s="11">
        <f>E134</f>
        <v>39791</v>
      </c>
      <c r="F133" s="11">
        <f>F134</f>
        <v>38379.089999999997</v>
      </c>
      <c r="G133" s="12">
        <f t="shared" si="6"/>
        <v>96.451685054409282</v>
      </c>
    </row>
    <row r="134" spans="1:7" s="31" customFormat="1" ht="32.25" customHeight="1">
      <c r="A134" s="27"/>
      <c r="B134" s="27" t="s">
        <v>150</v>
      </c>
      <c r="C134" s="14"/>
      <c r="D134" s="73" t="s">
        <v>151</v>
      </c>
      <c r="E134" s="29">
        <f>E135+E136</f>
        <v>39791</v>
      </c>
      <c r="F134" s="29">
        <f>F135+F136</f>
        <v>38379.089999999997</v>
      </c>
      <c r="G134" s="40">
        <f t="shared" si="6"/>
        <v>96.451685054409282</v>
      </c>
    </row>
    <row r="135" spans="1:7" s="31" customFormat="1" ht="50.25" customHeight="1">
      <c r="A135" s="14"/>
      <c r="B135" s="14"/>
      <c r="C135" s="41" t="s">
        <v>114</v>
      </c>
      <c r="D135" s="66" t="s">
        <v>115</v>
      </c>
      <c r="E135" s="17">
        <v>34387</v>
      </c>
      <c r="F135" s="53">
        <v>34387</v>
      </c>
      <c r="G135" s="43">
        <f t="shared" si="6"/>
        <v>100</v>
      </c>
    </row>
    <row r="136" spans="1:7" s="31" customFormat="1" ht="83.25" customHeight="1">
      <c r="A136" s="22"/>
      <c r="B136" s="22"/>
      <c r="C136" s="22" t="s">
        <v>195</v>
      </c>
      <c r="D136" s="51" t="s">
        <v>197</v>
      </c>
      <c r="E136" s="46">
        <v>5404</v>
      </c>
      <c r="F136" s="24">
        <v>3992.09</v>
      </c>
      <c r="G136" s="34">
        <f t="shared" si="6"/>
        <v>73.872871946706141</v>
      </c>
    </row>
    <row r="137" spans="1:7" s="26" customFormat="1" ht="34.5" customHeight="1">
      <c r="A137" s="7" t="s">
        <v>152</v>
      </c>
      <c r="B137" s="7"/>
      <c r="C137" s="7"/>
      <c r="D137" s="25" t="s">
        <v>153</v>
      </c>
      <c r="E137" s="11">
        <f>E138+E143+E145</f>
        <v>1392819</v>
      </c>
      <c r="F137" s="11">
        <f>F138+F143+F145</f>
        <v>1390058.81</v>
      </c>
      <c r="G137" s="12">
        <f t="shared" si="6"/>
        <v>99.801827085931478</v>
      </c>
    </row>
    <row r="138" spans="1:7" s="31" customFormat="1" ht="28.5" customHeight="1">
      <c r="A138" s="14"/>
      <c r="B138" s="14" t="s">
        <v>154</v>
      </c>
      <c r="C138" s="14"/>
      <c r="D138" s="51" t="s">
        <v>155</v>
      </c>
      <c r="E138" s="29">
        <f>SUM(E139:E142)</f>
        <v>518089</v>
      </c>
      <c r="F138" s="29">
        <f>SUM(F139:F142)</f>
        <v>516608.58999999997</v>
      </c>
      <c r="G138" s="40">
        <f t="shared" si="6"/>
        <v>99.714255658776764</v>
      </c>
    </row>
    <row r="139" spans="1:7" s="31" customFormat="1" ht="28.5" customHeight="1">
      <c r="A139" s="15"/>
      <c r="B139" s="15"/>
      <c r="C139" s="15" t="s">
        <v>21</v>
      </c>
      <c r="D139" s="20" t="s">
        <v>22</v>
      </c>
      <c r="E139" s="17">
        <v>200</v>
      </c>
      <c r="F139" s="17">
        <v>144.15</v>
      </c>
      <c r="G139" s="18">
        <v>0</v>
      </c>
    </row>
    <row r="140" spans="1:7" s="31" customFormat="1" ht="28.5" customHeight="1">
      <c r="A140" s="15"/>
      <c r="B140" s="15"/>
      <c r="C140" s="15" t="s">
        <v>23</v>
      </c>
      <c r="D140" s="20" t="s">
        <v>24</v>
      </c>
      <c r="E140" s="17">
        <v>20000</v>
      </c>
      <c r="F140" s="17">
        <v>18215.63</v>
      </c>
      <c r="G140" s="18">
        <f>F140/E140*100</f>
        <v>91.078150000000008</v>
      </c>
    </row>
    <row r="141" spans="1:7" s="31" customFormat="1" ht="28.5" customHeight="1">
      <c r="A141" s="48"/>
      <c r="B141" s="48"/>
      <c r="C141" s="48" t="s">
        <v>25</v>
      </c>
      <c r="D141" s="49" t="s">
        <v>26</v>
      </c>
      <c r="E141" s="45">
        <v>3000</v>
      </c>
      <c r="F141" s="45">
        <v>3359.32</v>
      </c>
      <c r="G141" s="21">
        <v>0</v>
      </c>
    </row>
    <row r="142" spans="1:7" s="31" customFormat="1" ht="28.5" customHeight="1">
      <c r="A142" s="14"/>
      <c r="B142" s="48"/>
      <c r="C142" s="48" t="s">
        <v>27</v>
      </c>
      <c r="D142" s="42" t="s">
        <v>28</v>
      </c>
      <c r="E142" s="29">
        <v>494889</v>
      </c>
      <c r="F142" s="45">
        <v>494889.49</v>
      </c>
      <c r="G142" s="21">
        <v>0</v>
      </c>
    </row>
    <row r="143" spans="1:7" s="31" customFormat="1" ht="49.5" customHeight="1">
      <c r="A143" s="14"/>
      <c r="B143" s="15" t="s">
        <v>156</v>
      </c>
      <c r="C143" s="48"/>
      <c r="D143" s="38" t="s">
        <v>157</v>
      </c>
      <c r="E143" s="53">
        <f>E144</f>
        <v>840000</v>
      </c>
      <c r="F143" s="17">
        <f>F144</f>
        <v>838720.22</v>
      </c>
      <c r="G143" s="32">
        <f t="shared" ref="G143:G150" si="7">F143/E143*100</f>
        <v>99.84764523809524</v>
      </c>
    </row>
    <row r="144" spans="1:7" s="31" customFormat="1" ht="28.5" customHeight="1">
      <c r="A144" s="41"/>
      <c r="B144" s="41"/>
      <c r="C144" s="15" t="s">
        <v>21</v>
      </c>
      <c r="D144" s="74" t="s">
        <v>22</v>
      </c>
      <c r="E144" s="53">
        <v>840000</v>
      </c>
      <c r="F144" s="17">
        <v>838720.22</v>
      </c>
      <c r="G144" s="43">
        <f t="shared" si="7"/>
        <v>99.84764523809524</v>
      </c>
    </row>
    <row r="145" spans="1:7" s="31" customFormat="1" ht="28.5" customHeight="1">
      <c r="A145" s="15"/>
      <c r="B145" s="15" t="s">
        <v>196</v>
      </c>
      <c r="C145" s="14"/>
      <c r="D145" s="84" t="s">
        <v>12</v>
      </c>
      <c r="E145" s="17">
        <f>E146</f>
        <v>34730</v>
      </c>
      <c r="F145" s="29">
        <f>F146</f>
        <v>34730</v>
      </c>
      <c r="G145" s="43">
        <f t="shared" si="7"/>
        <v>100</v>
      </c>
    </row>
    <row r="146" spans="1:7" s="31" customFormat="1" ht="67.5" customHeight="1">
      <c r="A146" s="14"/>
      <c r="B146" s="22"/>
      <c r="C146" s="86" t="s">
        <v>194</v>
      </c>
      <c r="D146" s="85" t="s">
        <v>198</v>
      </c>
      <c r="E146" s="29">
        <v>34730</v>
      </c>
      <c r="F146" s="24">
        <v>34730</v>
      </c>
      <c r="G146" s="43">
        <f t="shared" si="7"/>
        <v>100</v>
      </c>
    </row>
    <row r="147" spans="1:7" s="26" customFormat="1" ht="42.75" customHeight="1">
      <c r="A147" s="7" t="s">
        <v>158</v>
      </c>
      <c r="B147" s="7"/>
      <c r="C147" s="7"/>
      <c r="D147" s="75" t="s">
        <v>159</v>
      </c>
      <c r="E147" s="11">
        <f>E148</f>
        <v>217161</v>
      </c>
      <c r="F147" s="11">
        <f>F148</f>
        <v>218424</v>
      </c>
      <c r="G147" s="12">
        <f t="shared" si="7"/>
        <v>100.58159614295386</v>
      </c>
    </row>
    <row r="148" spans="1:7" s="31" customFormat="1" ht="30.75" customHeight="1">
      <c r="A148" s="14"/>
      <c r="B148" s="14" t="s">
        <v>160</v>
      </c>
      <c r="C148" s="48"/>
      <c r="D148" s="62" t="s">
        <v>161</v>
      </c>
      <c r="E148" s="45">
        <f>E149</f>
        <v>217161</v>
      </c>
      <c r="F148" s="29">
        <f>F149</f>
        <v>218424</v>
      </c>
      <c r="G148" s="32">
        <f t="shared" si="7"/>
        <v>100.58159614295386</v>
      </c>
    </row>
    <row r="149" spans="1:7" s="31" customFormat="1" ht="31.5" customHeight="1">
      <c r="A149" s="22"/>
      <c r="B149" s="22"/>
      <c r="C149" s="14" t="s">
        <v>27</v>
      </c>
      <c r="D149" s="42" t="s">
        <v>28</v>
      </c>
      <c r="E149" s="24">
        <v>217161</v>
      </c>
      <c r="F149" s="24">
        <v>218424</v>
      </c>
      <c r="G149" s="43">
        <f t="shared" si="7"/>
        <v>100.58159614295386</v>
      </c>
    </row>
    <row r="150" spans="1:7" s="26" customFormat="1" ht="30.75" customHeight="1">
      <c r="A150" s="89" t="s">
        <v>162</v>
      </c>
      <c r="B150" s="89"/>
      <c r="C150" s="89"/>
      <c r="D150" s="89"/>
      <c r="E150" s="11">
        <f>E8+E12+E18+E26+E33+E42+E49+E54+E83+E90+E106+E111+E133+E137+E147</f>
        <v>12527619.030000001</v>
      </c>
      <c r="F150" s="11">
        <f>F8+F12+F18+F26+F33+F42+F49+F54+F83+F90+F106+F111+F133+F137+F147</f>
        <v>12502464.84</v>
      </c>
      <c r="G150" s="12">
        <f t="shared" si="7"/>
        <v>99.799210129716073</v>
      </c>
    </row>
    <row r="151" spans="1:7" s="31" customFormat="1" ht="25.5" customHeight="1">
      <c r="A151" s="89" t="s">
        <v>163</v>
      </c>
      <c r="B151" s="89"/>
      <c r="C151" s="89"/>
      <c r="D151" s="89"/>
      <c r="E151" s="89"/>
      <c r="F151" s="89"/>
      <c r="G151" s="89"/>
    </row>
    <row r="152" spans="1:7" s="13" customFormat="1" ht="26.25" customHeight="1">
      <c r="A152" s="7" t="s">
        <v>9</v>
      </c>
      <c r="B152" s="7"/>
      <c r="C152" s="7"/>
      <c r="D152" s="10" t="s">
        <v>10</v>
      </c>
      <c r="E152" s="11">
        <f>E153</f>
        <v>300</v>
      </c>
      <c r="F152" s="11">
        <f>F153</f>
        <v>100</v>
      </c>
      <c r="G152" s="12">
        <f t="shared" ref="G152:G177" si="8">F152/E152*100</f>
        <v>33.333333333333329</v>
      </c>
    </row>
    <row r="153" spans="1:7" s="13" customFormat="1" ht="26.25" customHeight="1">
      <c r="A153" s="69"/>
      <c r="B153" s="14" t="s">
        <v>164</v>
      </c>
      <c r="C153" s="58"/>
      <c r="D153" s="76" t="s">
        <v>165</v>
      </c>
      <c r="E153" s="29">
        <f>SUM(E154:E154)</f>
        <v>300</v>
      </c>
      <c r="F153" s="29">
        <f>SUM(F154:F154)</f>
        <v>100</v>
      </c>
      <c r="G153" s="40">
        <f t="shared" si="8"/>
        <v>33.333333333333329</v>
      </c>
    </row>
    <row r="154" spans="1:7" s="19" customFormat="1" ht="60.75" customHeight="1">
      <c r="A154" s="15"/>
      <c r="B154" s="41"/>
      <c r="C154" s="14" t="s">
        <v>166</v>
      </c>
      <c r="D154" s="52" t="s">
        <v>167</v>
      </c>
      <c r="E154" s="17">
        <v>300</v>
      </c>
      <c r="F154" s="53">
        <v>100</v>
      </c>
      <c r="G154" s="34">
        <f t="shared" si="8"/>
        <v>33.333333333333329</v>
      </c>
    </row>
    <row r="155" spans="1:7" s="26" customFormat="1" ht="24" customHeight="1">
      <c r="A155" s="7" t="s">
        <v>29</v>
      </c>
      <c r="B155" s="7"/>
      <c r="C155" s="7"/>
      <c r="D155" s="54" t="s">
        <v>168</v>
      </c>
      <c r="E155" s="11">
        <f>E156+E158</f>
        <v>129050</v>
      </c>
      <c r="F155" s="11">
        <f>F156+F158</f>
        <v>128850</v>
      </c>
      <c r="G155" s="12">
        <f t="shared" si="8"/>
        <v>99.845021309569944</v>
      </c>
    </row>
    <row r="156" spans="1:7" s="26" customFormat="1" ht="24" customHeight="1">
      <c r="A156" s="69"/>
      <c r="B156" s="27" t="s">
        <v>185</v>
      </c>
      <c r="C156" s="58"/>
      <c r="D156" s="44" t="s">
        <v>186</v>
      </c>
      <c r="E156" s="29">
        <f>E157</f>
        <v>128850</v>
      </c>
      <c r="F156" s="29">
        <f>F157</f>
        <v>128850</v>
      </c>
      <c r="G156" s="40">
        <f t="shared" si="8"/>
        <v>100</v>
      </c>
    </row>
    <row r="157" spans="1:7" s="31" customFormat="1" ht="63.75" customHeight="1">
      <c r="A157" s="15"/>
      <c r="B157" s="14"/>
      <c r="C157" s="14" t="s">
        <v>187</v>
      </c>
      <c r="D157" s="88" t="s">
        <v>202</v>
      </c>
      <c r="E157" s="17">
        <v>128850</v>
      </c>
      <c r="F157" s="17">
        <v>128850</v>
      </c>
      <c r="G157" s="43">
        <f t="shared" si="8"/>
        <v>100</v>
      </c>
    </row>
    <row r="158" spans="1:7" s="31" customFormat="1" ht="25.5" customHeight="1">
      <c r="A158" s="15"/>
      <c r="B158" s="15" t="s">
        <v>169</v>
      </c>
      <c r="C158" s="15"/>
      <c r="D158" s="42" t="s">
        <v>170</v>
      </c>
      <c r="E158" s="17">
        <f>E159</f>
        <v>200</v>
      </c>
      <c r="F158" s="29">
        <f>F159</f>
        <v>0</v>
      </c>
      <c r="G158" s="18">
        <f t="shared" si="8"/>
        <v>0</v>
      </c>
    </row>
    <row r="159" spans="1:7" s="31" customFormat="1" ht="56.25" customHeight="1">
      <c r="A159" s="22"/>
      <c r="B159" s="22"/>
      <c r="C159" s="22" t="s">
        <v>166</v>
      </c>
      <c r="D159" s="77" t="s">
        <v>167</v>
      </c>
      <c r="E159" s="24">
        <v>200</v>
      </c>
      <c r="F159" s="24">
        <v>0</v>
      </c>
      <c r="G159" s="50">
        <f t="shared" si="8"/>
        <v>0</v>
      </c>
    </row>
    <row r="160" spans="1:7" s="26" customFormat="1" ht="26.25" customHeight="1">
      <c r="A160" s="7" t="s">
        <v>36</v>
      </c>
      <c r="B160" s="7"/>
      <c r="C160" s="7"/>
      <c r="D160" s="47" t="s">
        <v>37</v>
      </c>
      <c r="E160" s="11">
        <f>E161</f>
        <v>278710</v>
      </c>
      <c r="F160" s="11">
        <f>F161</f>
        <v>278487.40000000002</v>
      </c>
      <c r="G160" s="12">
        <f t="shared" si="8"/>
        <v>99.920132036884226</v>
      </c>
    </row>
    <row r="161" spans="1:7" s="31" customFormat="1" ht="26.25" customHeight="1">
      <c r="A161" s="27"/>
      <c r="B161" s="27" t="s">
        <v>38</v>
      </c>
      <c r="C161" s="27"/>
      <c r="D161" s="73" t="s">
        <v>39</v>
      </c>
      <c r="E161" s="39">
        <f>SUM(E162:E163)</f>
        <v>278710</v>
      </c>
      <c r="F161" s="39">
        <f>SUM(F162:F163)</f>
        <v>278487.40000000002</v>
      </c>
      <c r="G161" s="30">
        <f t="shared" si="8"/>
        <v>99.920132036884226</v>
      </c>
    </row>
    <row r="162" spans="1:7" s="31" customFormat="1" ht="50.25" customHeight="1">
      <c r="A162" s="15"/>
      <c r="B162" s="14"/>
      <c r="C162" s="14" t="s">
        <v>171</v>
      </c>
      <c r="D162" s="38" t="s">
        <v>172</v>
      </c>
      <c r="E162" s="29">
        <v>58710</v>
      </c>
      <c r="F162" s="29">
        <v>58710.400000000001</v>
      </c>
      <c r="G162" s="21">
        <f t="shared" si="8"/>
        <v>100.00068131493782</v>
      </c>
    </row>
    <row r="163" spans="1:7" s="31" customFormat="1" ht="27.75" customHeight="1">
      <c r="A163" s="14"/>
      <c r="B163" s="22"/>
      <c r="C163" s="22" t="s">
        <v>173</v>
      </c>
      <c r="D163" s="77" t="s">
        <v>174</v>
      </c>
      <c r="E163" s="24">
        <v>220000</v>
      </c>
      <c r="F163" s="24">
        <v>219777</v>
      </c>
      <c r="G163" s="43">
        <f t="shared" si="8"/>
        <v>99.898636363636356</v>
      </c>
    </row>
    <row r="164" spans="1:7" s="26" customFormat="1" ht="39.75" customHeight="1">
      <c r="A164" s="7" t="s">
        <v>56</v>
      </c>
      <c r="B164" s="35"/>
      <c r="C164" s="35"/>
      <c r="D164" s="25" t="s">
        <v>57</v>
      </c>
      <c r="E164" s="37">
        <f>E165</f>
        <v>222818</v>
      </c>
      <c r="F164" s="37">
        <f>F165</f>
        <v>222818</v>
      </c>
      <c r="G164" s="83">
        <f t="shared" si="8"/>
        <v>100</v>
      </c>
    </row>
    <row r="165" spans="1:7" s="31" customFormat="1" ht="27.75" customHeight="1">
      <c r="A165" s="14"/>
      <c r="B165" s="27" t="s">
        <v>58</v>
      </c>
      <c r="C165" s="14"/>
      <c r="D165" s="28" t="s">
        <v>59</v>
      </c>
      <c r="E165" s="39">
        <f>E166+E167</f>
        <v>222818</v>
      </c>
      <c r="F165" s="29">
        <f>F166+F167</f>
        <v>222818</v>
      </c>
      <c r="G165" s="18">
        <f t="shared" si="8"/>
        <v>100</v>
      </c>
    </row>
    <row r="166" spans="1:7" s="31" customFormat="1" ht="96.75" customHeight="1">
      <c r="A166" s="41"/>
      <c r="B166" s="14"/>
      <c r="C166" s="15" t="s">
        <v>191</v>
      </c>
      <c r="D166" s="66" t="s">
        <v>199</v>
      </c>
      <c r="E166" s="29">
        <v>200000</v>
      </c>
      <c r="F166" s="17">
        <v>200000</v>
      </c>
      <c r="G166" s="43">
        <f t="shared" si="8"/>
        <v>100</v>
      </c>
    </row>
    <row r="167" spans="1:7" s="31" customFormat="1" ht="60.75" customHeight="1">
      <c r="A167" s="22"/>
      <c r="B167" s="22"/>
      <c r="C167" s="23" t="s">
        <v>166</v>
      </c>
      <c r="D167" s="52" t="s">
        <v>167</v>
      </c>
      <c r="E167" s="24">
        <v>22818</v>
      </c>
      <c r="F167" s="46">
        <v>22818</v>
      </c>
      <c r="G167" s="43">
        <f t="shared" si="8"/>
        <v>100</v>
      </c>
    </row>
    <row r="168" spans="1:7" s="26" customFormat="1" ht="27.75" customHeight="1">
      <c r="A168" s="7" t="s">
        <v>110</v>
      </c>
      <c r="B168" s="35"/>
      <c r="C168" s="35"/>
      <c r="D168" s="57" t="s">
        <v>111</v>
      </c>
      <c r="E168" s="11">
        <f>E169</f>
        <v>95037.069999999992</v>
      </c>
      <c r="F168" s="11">
        <f>F169</f>
        <v>94980</v>
      </c>
      <c r="G168" s="12">
        <f t="shared" si="8"/>
        <v>99.939949748029903</v>
      </c>
    </row>
    <row r="169" spans="1:7" s="31" customFormat="1" ht="27" customHeight="1">
      <c r="A169" s="27"/>
      <c r="B169" s="14" t="s">
        <v>122</v>
      </c>
      <c r="C169" s="14"/>
      <c r="D169" s="51" t="s">
        <v>12</v>
      </c>
      <c r="E169" s="39">
        <f>E170+E171</f>
        <v>95037.069999999992</v>
      </c>
      <c r="F169" s="29">
        <f>F170+F171</f>
        <v>94980</v>
      </c>
      <c r="G169" s="32">
        <f t="shared" si="8"/>
        <v>99.939949748029903</v>
      </c>
    </row>
    <row r="170" spans="1:7" s="31" customFormat="1" ht="84" customHeight="1">
      <c r="A170" s="14"/>
      <c r="B170" s="41"/>
      <c r="C170" s="15" t="s">
        <v>175</v>
      </c>
      <c r="D170" s="78" t="s">
        <v>176</v>
      </c>
      <c r="E170" s="29">
        <v>80781.509999999995</v>
      </c>
      <c r="F170" s="53">
        <v>80733</v>
      </c>
      <c r="G170" s="43">
        <f t="shared" si="8"/>
        <v>99.939949129448067</v>
      </c>
    </row>
    <row r="171" spans="1:7" s="31" customFormat="1" ht="85.5" customHeight="1">
      <c r="A171" s="22"/>
      <c r="B171" s="22"/>
      <c r="C171" s="23" t="s">
        <v>177</v>
      </c>
      <c r="D171" s="77" t="s">
        <v>176</v>
      </c>
      <c r="E171" s="24">
        <v>14255.56</v>
      </c>
      <c r="F171" s="24">
        <v>14247</v>
      </c>
      <c r="G171" s="43">
        <f t="shared" si="8"/>
        <v>99.939953253327133</v>
      </c>
    </row>
    <row r="172" spans="1:7" s="26" customFormat="1" ht="34.5" customHeight="1">
      <c r="A172" s="7" t="s">
        <v>152</v>
      </c>
      <c r="B172" s="7"/>
      <c r="C172" s="7"/>
      <c r="D172" s="25" t="s">
        <v>153</v>
      </c>
      <c r="E172" s="11">
        <f>E173</f>
        <v>2156404</v>
      </c>
      <c r="F172" s="11">
        <f>F173</f>
        <v>2147978.96</v>
      </c>
      <c r="G172" s="12">
        <f t="shared" si="8"/>
        <v>99.60930141105284</v>
      </c>
    </row>
    <row r="173" spans="1:7" s="26" customFormat="1" ht="25.5" customHeight="1">
      <c r="A173" s="58"/>
      <c r="B173" s="14" t="s">
        <v>154</v>
      </c>
      <c r="C173" s="69"/>
      <c r="D173" s="28" t="s">
        <v>155</v>
      </c>
      <c r="E173" s="79">
        <f>E174+E175</f>
        <v>2156404</v>
      </c>
      <c r="F173" s="39">
        <f>F174+F175</f>
        <v>2147978.96</v>
      </c>
      <c r="G173" s="40">
        <f t="shared" si="8"/>
        <v>99.60930141105284</v>
      </c>
    </row>
    <row r="174" spans="1:7" s="31" customFormat="1" ht="51.75" customHeight="1">
      <c r="A174" s="14"/>
      <c r="B174" s="41"/>
      <c r="C174" s="41" t="s">
        <v>178</v>
      </c>
      <c r="D174" s="52" t="s">
        <v>167</v>
      </c>
      <c r="E174" s="17">
        <v>42000</v>
      </c>
      <c r="F174" s="29">
        <v>33655.519999999997</v>
      </c>
      <c r="G174" s="43">
        <f t="shared" si="8"/>
        <v>80.132190476190473</v>
      </c>
    </row>
    <row r="175" spans="1:7" s="31" customFormat="1" ht="72" customHeight="1">
      <c r="A175" s="22"/>
      <c r="B175" s="22"/>
      <c r="C175" s="22" t="s">
        <v>179</v>
      </c>
      <c r="D175" s="85" t="s">
        <v>180</v>
      </c>
      <c r="E175" s="29">
        <v>2114404</v>
      </c>
      <c r="F175" s="24">
        <v>2114323.44</v>
      </c>
      <c r="G175" s="34">
        <f t="shared" si="8"/>
        <v>99.996189942886986</v>
      </c>
    </row>
    <row r="176" spans="1:7" s="26" customFormat="1" ht="30.75" customHeight="1">
      <c r="A176" s="89" t="s">
        <v>181</v>
      </c>
      <c r="B176" s="89"/>
      <c r="C176" s="89"/>
      <c r="D176" s="89"/>
      <c r="E176" s="11">
        <f>E152+E155+E160+E164+E168+E172</f>
        <v>2882319.07</v>
      </c>
      <c r="F176" s="11">
        <f>F152+F155+F160+F164+F168+F172</f>
        <v>2873214.36</v>
      </c>
      <c r="G176" s="12">
        <f t="shared" si="8"/>
        <v>99.684118594129131</v>
      </c>
    </row>
    <row r="177" spans="1:7" s="31" customFormat="1" ht="31.5" customHeight="1">
      <c r="A177" s="92" t="s">
        <v>182</v>
      </c>
      <c r="B177" s="93"/>
      <c r="C177" s="93"/>
      <c r="D177" s="94"/>
      <c r="E177" s="11">
        <f>E150+E176</f>
        <v>15409938.100000001</v>
      </c>
      <c r="F177" s="11">
        <f>F150+F176</f>
        <v>15375679.199999999</v>
      </c>
      <c r="G177" s="12">
        <f t="shared" si="8"/>
        <v>99.777683078428453</v>
      </c>
    </row>
    <row r="178" spans="1:7" s="31" customFormat="1" ht="15">
      <c r="A178" s="80"/>
      <c r="B178" s="80"/>
      <c r="C178" s="80"/>
      <c r="D178" s="81"/>
      <c r="E178" s="82"/>
      <c r="F178" s="82"/>
    </row>
    <row r="179" spans="1:7" s="31" customFormat="1" ht="15">
      <c r="A179" s="80"/>
      <c r="B179" s="80"/>
      <c r="C179" s="80"/>
      <c r="D179" s="81"/>
      <c r="E179" s="82"/>
      <c r="F179" s="82"/>
    </row>
    <row r="180" spans="1:7" s="31" customFormat="1" ht="15">
      <c r="A180" s="80"/>
      <c r="B180" s="80"/>
      <c r="C180" s="80"/>
      <c r="D180" s="81"/>
      <c r="E180" s="82"/>
      <c r="F180" s="82"/>
    </row>
    <row r="181" spans="1:7" s="31" customFormat="1" ht="15">
      <c r="A181" s="80"/>
      <c r="B181" s="80"/>
      <c r="C181" s="80"/>
      <c r="D181" s="81"/>
      <c r="E181" s="82"/>
      <c r="F181" s="82"/>
    </row>
    <row r="182" spans="1:7" s="31" customFormat="1" ht="15">
      <c r="A182" s="80"/>
      <c r="B182" s="80"/>
      <c r="C182" s="80"/>
      <c r="D182" s="81"/>
      <c r="E182" s="82"/>
      <c r="F182" s="82"/>
    </row>
    <row r="183" spans="1:7" s="31" customFormat="1" ht="15">
      <c r="A183" s="80"/>
      <c r="B183" s="80"/>
      <c r="C183" s="80"/>
      <c r="D183" s="81"/>
      <c r="E183" s="82"/>
      <c r="F183" s="82"/>
    </row>
    <row r="184" spans="1:7" s="31" customFormat="1" ht="15">
      <c r="A184" s="80"/>
      <c r="B184" s="80"/>
      <c r="C184" s="80"/>
      <c r="D184" s="81"/>
      <c r="E184" s="82"/>
      <c r="F184" s="82"/>
    </row>
    <row r="185" spans="1:7" s="31" customFormat="1" ht="15">
      <c r="A185" s="80"/>
      <c r="B185" s="80"/>
      <c r="C185" s="80"/>
      <c r="D185" s="81"/>
    </row>
    <row r="186" spans="1:7" s="31" customFormat="1" ht="15">
      <c r="A186" s="80"/>
      <c r="B186" s="80"/>
      <c r="C186" s="80"/>
      <c r="D186" s="81"/>
    </row>
    <row r="187" spans="1:7" s="31" customFormat="1" ht="15">
      <c r="A187" s="80"/>
      <c r="B187" s="80"/>
      <c r="C187" s="80"/>
      <c r="D187" s="81"/>
    </row>
    <row r="188" spans="1:7" s="31" customFormat="1" ht="15">
      <c r="A188" s="80"/>
      <c r="B188" s="80"/>
      <c r="C188" s="80"/>
      <c r="D188" s="81"/>
    </row>
    <row r="189" spans="1:7" s="31" customFormat="1" ht="15">
      <c r="A189" s="80"/>
      <c r="B189" s="80"/>
      <c r="C189" s="80"/>
      <c r="D189" s="81"/>
    </row>
    <row r="190" spans="1:7" s="31" customFormat="1" ht="15">
      <c r="A190" s="80"/>
      <c r="B190" s="80"/>
      <c r="C190" s="80"/>
      <c r="D190" s="81"/>
    </row>
    <row r="191" spans="1:7" s="31" customFormat="1" ht="15">
      <c r="A191" s="80"/>
      <c r="B191" s="80"/>
      <c r="C191" s="80"/>
      <c r="D191" s="81"/>
    </row>
    <row r="192" spans="1:7" s="31" customFormat="1" ht="15">
      <c r="A192" s="80"/>
      <c r="B192" s="80"/>
      <c r="C192" s="80"/>
      <c r="D192" s="81"/>
    </row>
    <row r="193" spans="1:4" s="31" customFormat="1" ht="15">
      <c r="A193" s="80"/>
      <c r="B193" s="80"/>
      <c r="C193" s="80"/>
      <c r="D193" s="81"/>
    </row>
    <row r="194" spans="1:4" s="31" customFormat="1" ht="15">
      <c r="A194" s="80"/>
      <c r="B194" s="80"/>
      <c r="C194" s="80"/>
      <c r="D194" s="81"/>
    </row>
    <row r="195" spans="1:4" s="31" customFormat="1" ht="15">
      <c r="A195" s="80"/>
      <c r="B195" s="80"/>
      <c r="C195" s="80"/>
      <c r="D195" s="81"/>
    </row>
    <row r="196" spans="1:4" s="31" customFormat="1" ht="15">
      <c r="A196" s="80"/>
      <c r="B196" s="80"/>
      <c r="C196" s="80"/>
      <c r="D196" s="81"/>
    </row>
    <row r="197" spans="1:4" s="31" customFormat="1" ht="15">
      <c r="A197" s="80"/>
      <c r="B197" s="80"/>
      <c r="C197" s="80"/>
      <c r="D197" s="81"/>
    </row>
    <row r="198" spans="1:4" s="31" customFormat="1" ht="15">
      <c r="A198" s="80"/>
      <c r="B198" s="80"/>
      <c r="C198" s="80"/>
      <c r="D198" s="81"/>
    </row>
    <row r="199" spans="1:4" s="31" customFormat="1" ht="15">
      <c r="A199" s="80"/>
      <c r="B199" s="80"/>
      <c r="C199" s="80"/>
      <c r="D199" s="81"/>
    </row>
    <row r="200" spans="1:4" s="31" customFormat="1" ht="15">
      <c r="A200" s="80"/>
      <c r="B200" s="80"/>
      <c r="C200" s="80"/>
      <c r="D200" s="81"/>
    </row>
    <row r="201" spans="1:4" s="31" customFormat="1" ht="15">
      <c r="A201" s="80"/>
      <c r="B201" s="80"/>
      <c r="C201" s="80"/>
      <c r="D201" s="81"/>
    </row>
    <row r="202" spans="1:4" s="31" customFormat="1" ht="15">
      <c r="A202" s="80"/>
      <c r="B202" s="80"/>
      <c r="C202" s="80"/>
      <c r="D202" s="81"/>
    </row>
    <row r="203" spans="1:4" s="31" customFormat="1" ht="15">
      <c r="A203" s="80"/>
      <c r="B203" s="80"/>
      <c r="C203" s="80"/>
      <c r="D203" s="81"/>
    </row>
    <row r="204" spans="1:4" s="31" customFormat="1" ht="15">
      <c r="A204" s="80"/>
      <c r="B204" s="80"/>
      <c r="C204" s="80"/>
      <c r="D204" s="81"/>
    </row>
    <row r="205" spans="1:4" s="31" customFormat="1" ht="15">
      <c r="A205" s="80"/>
      <c r="B205" s="80"/>
      <c r="C205" s="80"/>
      <c r="D205" s="81"/>
    </row>
    <row r="206" spans="1:4" s="31" customFormat="1" ht="15">
      <c r="A206" s="80"/>
      <c r="B206" s="80"/>
      <c r="C206" s="80"/>
      <c r="D206" s="81"/>
    </row>
    <row r="207" spans="1:4" s="31" customFormat="1" ht="15">
      <c r="A207" s="80"/>
      <c r="B207" s="80"/>
      <c r="C207" s="80"/>
      <c r="D207" s="81"/>
    </row>
    <row r="208" spans="1:4" s="31" customFormat="1" ht="15">
      <c r="A208" s="80"/>
      <c r="B208" s="80"/>
      <c r="C208" s="80"/>
      <c r="D208" s="81"/>
    </row>
    <row r="209" spans="1:4" s="31" customFormat="1" ht="15">
      <c r="A209" s="80"/>
      <c r="B209" s="80"/>
      <c r="C209" s="80"/>
      <c r="D209" s="81"/>
    </row>
    <row r="210" spans="1:4" s="31" customFormat="1" ht="15">
      <c r="A210" s="80"/>
      <c r="B210" s="80"/>
      <c r="C210" s="80"/>
      <c r="D210" s="81"/>
    </row>
    <row r="211" spans="1:4" s="31" customFormat="1" ht="15">
      <c r="A211" s="80"/>
      <c r="B211" s="80"/>
      <c r="C211" s="80"/>
      <c r="D211" s="81"/>
    </row>
    <row r="212" spans="1:4" s="31" customFormat="1" ht="15">
      <c r="A212" s="80"/>
      <c r="B212" s="80"/>
      <c r="C212" s="80"/>
      <c r="D212" s="81"/>
    </row>
    <row r="213" spans="1:4" s="31" customFormat="1" ht="15">
      <c r="A213" s="80"/>
      <c r="B213" s="80"/>
      <c r="C213" s="80"/>
      <c r="D213" s="81"/>
    </row>
    <row r="214" spans="1:4" s="31" customFormat="1" ht="15">
      <c r="A214" s="80"/>
      <c r="B214" s="80"/>
      <c r="C214" s="80"/>
      <c r="D214" s="81"/>
    </row>
    <row r="215" spans="1:4" s="31" customFormat="1" ht="15">
      <c r="A215" s="80"/>
      <c r="B215" s="80"/>
      <c r="C215" s="80"/>
      <c r="D215" s="81"/>
    </row>
    <row r="216" spans="1:4" s="31" customFormat="1" ht="15">
      <c r="A216" s="80"/>
      <c r="B216" s="80"/>
      <c r="C216" s="80"/>
      <c r="D216" s="81"/>
    </row>
    <row r="217" spans="1:4" s="31" customFormat="1" ht="15">
      <c r="A217" s="80"/>
      <c r="B217" s="80"/>
      <c r="C217" s="80"/>
      <c r="D217" s="81"/>
    </row>
    <row r="218" spans="1:4" s="31" customFormat="1" ht="15">
      <c r="A218" s="80"/>
      <c r="B218" s="80"/>
      <c r="C218" s="80"/>
      <c r="D218" s="81"/>
    </row>
    <row r="219" spans="1:4" s="31" customFormat="1" ht="15">
      <c r="A219" s="80"/>
      <c r="B219" s="80"/>
      <c r="C219" s="80"/>
      <c r="D219" s="81"/>
    </row>
    <row r="220" spans="1:4" s="31" customFormat="1" ht="15">
      <c r="A220" s="80"/>
      <c r="B220" s="80"/>
      <c r="C220" s="80"/>
      <c r="D220" s="81"/>
    </row>
    <row r="221" spans="1:4" s="31" customFormat="1" ht="15">
      <c r="A221" s="80"/>
      <c r="B221" s="80"/>
      <c r="C221" s="80"/>
      <c r="D221" s="81"/>
    </row>
    <row r="222" spans="1:4" s="31" customFormat="1" ht="15">
      <c r="A222" s="80"/>
      <c r="B222" s="80"/>
      <c r="C222" s="80"/>
      <c r="D222" s="81"/>
    </row>
    <row r="223" spans="1:4" s="31" customFormat="1" ht="15">
      <c r="A223" s="80"/>
      <c r="B223" s="80"/>
      <c r="C223" s="80"/>
      <c r="D223" s="81"/>
    </row>
    <row r="224" spans="1:4" s="31" customFormat="1" ht="15">
      <c r="A224" s="80"/>
      <c r="B224" s="80"/>
      <c r="C224" s="80"/>
      <c r="D224" s="81"/>
    </row>
    <row r="225" spans="1:4" s="31" customFormat="1" ht="15">
      <c r="A225" s="80"/>
      <c r="B225" s="80"/>
      <c r="C225" s="80"/>
      <c r="D225" s="81"/>
    </row>
    <row r="226" spans="1:4" s="31" customFormat="1" ht="15">
      <c r="A226" s="80"/>
      <c r="B226" s="80"/>
      <c r="C226" s="80"/>
      <c r="D226" s="81"/>
    </row>
    <row r="227" spans="1:4" s="31" customFormat="1" ht="15">
      <c r="A227" s="80"/>
      <c r="B227" s="80"/>
      <c r="C227" s="80"/>
      <c r="D227" s="81"/>
    </row>
    <row r="228" spans="1:4" s="31" customFormat="1" ht="15">
      <c r="A228" s="80"/>
      <c r="B228" s="80"/>
      <c r="C228" s="80"/>
      <c r="D228" s="81"/>
    </row>
    <row r="229" spans="1:4" s="31" customFormat="1" ht="15">
      <c r="A229" s="80"/>
      <c r="B229" s="80"/>
      <c r="C229" s="80"/>
      <c r="D229" s="81"/>
    </row>
    <row r="230" spans="1:4" s="31" customFormat="1" ht="15">
      <c r="A230" s="80"/>
      <c r="B230" s="80"/>
      <c r="C230" s="80"/>
      <c r="D230" s="81"/>
    </row>
    <row r="231" spans="1:4" s="31" customFormat="1" ht="15">
      <c r="A231" s="80"/>
      <c r="B231" s="80"/>
      <c r="C231" s="80"/>
      <c r="D231" s="81"/>
    </row>
    <row r="232" spans="1:4" s="31" customFormat="1" ht="15">
      <c r="A232" s="80"/>
      <c r="B232" s="80"/>
      <c r="C232" s="80"/>
      <c r="D232" s="81"/>
    </row>
    <row r="233" spans="1:4" s="31" customFormat="1" ht="15">
      <c r="A233" s="80"/>
      <c r="B233" s="80"/>
      <c r="C233" s="80"/>
      <c r="D233" s="81"/>
    </row>
    <row r="234" spans="1:4" s="31" customFormat="1" ht="15">
      <c r="A234" s="80"/>
      <c r="B234" s="80"/>
      <c r="C234" s="80"/>
      <c r="D234" s="81"/>
    </row>
    <row r="235" spans="1:4" s="31" customFormat="1" ht="15">
      <c r="A235" s="80"/>
      <c r="B235" s="80"/>
      <c r="C235" s="80"/>
      <c r="D235" s="81"/>
    </row>
    <row r="236" spans="1:4" s="31" customFormat="1" ht="15">
      <c r="A236" s="80"/>
      <c r="B236" s="80"/>
      <c r="C236" s="80"/>
      <c r="D236" s="81"/>
    </row>
    <row r="237" spans="1:4" s="31" customFormat="1" ht="15">
      <c r="A237" s="80"/>
      <c r="B237" s="80"/>
      <c r="C237" s="80"/>
      <c r="D237" s="81"/>
    </row>
    <row r="238" spans="1:4" s="31" customFormat="1" ht="15">
      <c r="A238" s="80"/>
      <c r="B238" s="80"/>
      <c r="C238" s="80"/>
      <c r="D238" s="81"/>
    </row>
    <row r="239" spans="1:4" s="31" customFormat="1" ht="15">
      <c r="A239" s="80"/>
      <c r="B239" s="80"/>
      <c r="C239" s="80"/>
      <c r="D239" s="81"/>
    </row>
    <row r="240" spans="1:4" s="31" customFormat="1" ht="15">
      <c r="A240" s="80"/>
      <c r="B240" s="80"/>
      <c r="C240" s="80"/>
      <c r="D240" s="81"/>
    </row>
    <row r="241" spans="1:4" s="31" customFormat="1" ht="15">
      <c r="A241" s="80"/>
      <c r="B241" s="80"/>
      <c r="C241" s="80"/>
      <c r="D241" s="81"/>
    </row>
    <row r="242" spans="1:4" s="31" customFormat="1" ht="15">
      <c r="A242" s="80"/>
      <c r="B242" s="80"/>
      <c r="C242" s="80"/>
      <c r="D242" s="81"/>
    </row>
  </sheetData>
  <mergeCells count="8">
    <mergeCell ref="A176:D176"/>
    <mergeCell ref="A3:G3"/>
    <mergeCell ref="F2:G2"/>
    <mergeCell ref="A177:D177"/>
    <mergeCell ref="A4:G4"/>
    <mergeCell ref="A7:G7"/>
    <mergeCell ref="A151:G151"/>
    <mergeCell ref="A150:D150"/>
  </mergeCells>
  <phoneticPr fontId="3" type="noConversion"/>
  <pageMargins left="0.5" right="0.19685039370078741" top="0.78740157480314965" bottom="0.59055118110236227" header="0.51181102362204722" footer="0.51181102362204722"/>
  <pageSetup paperSize="9" scale="9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PC-2</cp:lastModifiedBy>
  <cp:lastPrinted>2015-03-12T07:03:45Z</cp:lastPrinted>
  <dcterms:created xsi:type="dcterms:W3CDTF">2015-03-11T07:02:47Z</dcterms:created>
  <dcterms:modified xsi:type="dcterms:W3CDTF">2015-06-17T07:50:52Z</dcterms:modified>
</cp:coreProperties>
</file>