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5" windowWidth="15195" windowHeight="8445"/>
  </bookViews>
  <sheets>
    <sheet name="Tabela 2" sheetId="1" r:id="rId1"/>
  </sheets>
  <calcPr calcId="144525"/>
</workbook>
</file>

<file path=xl/calcChain.xml><?xml version="1.0" encoding="utf-8"?>
<calcChain xmlns="http://schemas.openxmlformats.org/spreadsheetml/2006/main">
  <c r="E182" i="1" l="1"/>
  <c r="D182" i="1"/>
  <c r="E179" i="1"/>
  <c r="D179" i="1"/>
  <c r="F179" i="1" s="1"/>
  <c r="E183" i="1"/>
  <c r="E181" i="1"/>
  <c r="E180" i="1"/>
  <c r="D180" i="1"/>
  <c r="D183" i="1"/>
  <c r="D181" i="1"/>
  <c r="E206" i="1"/>
  <c r="D206" i="1"/>
  <c r="F206" i="1" s="1"/>
  <c r="E170" i="1"/>
  <c r="E169" i="1" s="1"/>
  <c r="F169" i="1" s="1"/>
  <c r="D170" i="1"/>
  <c r="D169" i="1" s="1"/>
  <c r="E159" i="1"/>
  <c r="E162" i="1"/>
  <c r="F162" i="1" s="1"/>
  <c r="E165" i="1"/>
  <c r="E167" i="1"/>
  <c r="D159" i="1"/>
  <c r="D162" i="1"/>
  <c r="D165" i="1"/>
  <c r="D167" i="1"/>
  <c r="F167" i="1" s="1"/>
  <c r="F163" i="1"/>
  <c r="F160" i="1"/>
  <c r="E147" i="1"/>
  <c r="D147" i="1"/>
  <c r="F148" i="1"/>
  <c r="E133" i="1"/>
  <c r="D133" i="1"/>
  <c r="E106" i="1"/>
  <c r="D106" i="1"/>
  <c r="F107" i="1"/>
  <c r="E187" i="1"/>
  <c r="E189" i="1"/>
  <c r="F189" i="1" s="1"/>
  <c r="E186" i="1"/>
  <c r="E192" i="1"/>
  <c r="E191" i="1" s="1"/>
  <c r="E195" i="1"/>
  <c r="F195" i="1" s="1"/>
  <c r="E197" i="1"/>
  <c r="E194" i="1" s="1"/>
  <c r="F194" i="1" s="1"/>
  <c r="E201" i="1"/>
  <c r="E200" i="1" s="1"/>
  <c r="D187" i="1"/>
  <c r="D189" i="1"/>
  <c r="D186" i="1" s="1"/>
  <c r="D192" i="1"/>
  <c r="D191" i="1" s="1"/>
  <c r="D195" i="1"/>
  <c r="D197" i="1"/>
  <c r="D194" i="1"/>
  <c r="D201" i="1"/>
  <c r="D205" i="1" s="1"/>
  <c r="F202" i="1"/>
  <c r="F111" i="1"/>
  <c r="E82" i="1"/>
  <c r="D82" i="1"/>
  <c r="F198" i="1"/>
  <c r="F196" i="1"/>
  <c r="E61" i="1"/>
  <c r="F61" i="1" s="1"/>
  <c r="E55" i="1"/>
  <c r="F55" i="1" s="1"/>
  <c r="E57" i="1"/>
  <c r="D55" i="1"/>
  <c r="D57" i="1"/>
  <c r="F57" i="1" s="1"/>
  <c r="D61" i="1"/>
  <c r="F58" i="1"/>
  <c r="F59" i="1"/>
  <c r="F60" i="1"/>
  <c r="F62" i="1"/>
  <c r="F63" i="1"/>
  <c r="F64" i="1"/>
  <c r="F193" i="1"/>
  <c r="D8" i="1"/>
  <c r="D7" i="1" s="1"/>
  <c r="D10" i="1"/>
  <c r="D12" i="1"/>
  <c r="E8" i="1"/>
  <c r="E7" i="1" s="1"/>
  <c r="F7" i="1" s="1"/>
  <c r="E10" i="1"/>
  <c r="F10" i="1" s="1"/>
  <c r="E12" i="1"/>
  <c r="F9" i="1"/>
  <c r="F11" i="1"/>
  <c r="F12" i="1"/>
  <c r="F13" i="1"/>
  <c r="F14" i="1"/>
  <c r="D16" i="1"/>
  <c r="D15" i="1"/>
  <c r="E16" i="1"/>
  <c r="E15" i="1" s="1"/>
  <c r="F15" i="1" s="1"/>
  <c r="F17" i="1"/>
  <c r="F18" i="1"/>
  <c r="D20" i="1"/>
  <c r="D22" i="1"/>
  <c r="D24" i="1"/>
  <c r="D19" i="1"/>
  <c r="E20" i="1"/>
  <c r="E22" i="1"/>
  <c r="E24" i="1"/>
  <c r="F24" i="1" s="1"/>
  <c r="E19" i="1"/>
  <c r="F19" i="1" s="1"/>
  <c r="F20" i="1"/>
  <c r="F21" i="1"/>
  <c r="F22" i="1"/>
  <c r="F23" i="1"/>
  <c r="F25" i="1"/>
  <c r="F26" i="1"/>
  <c r="D28" i="1"/>
  <c r="D27" i="1" s="1"/>
  <c r="E28" i="1"/>
  <c r="E27" i="1"/>
  <c r="F28" i="1"/>
  <c r="F29" i="1"/>
  <c r="F30" i="1"/>
  <c r="D32" i="1"/>
  <c r="D35" i="1"/>
  <c r="D31" i="1" s="1"/>
  <c r="E32" i="1"/>
  <c r="E35" i="1"/>
  <c r="E31" i="1"/>
  <c r="F32" i="1"/>
  <c r="F33" i="1"/>
  <c r="F34" i="1"/>
  <c r="F36" i="1"/>
  <c r="D38" i="1"/>
  <c r="D37" i="1" s="1"/>
  <c r="D41" i="1"/>
  <c r="D44" i="1"/>
  <c r="D48" i="1"/>
  <c r="F48" i="1" s="1"/>
  <c r="D50" i="1"/>
  <c r="F50" i="1" s="1"/>
  <c r="E38" i="1"/>
  <c r="E41" i="1"/>
  <c r="F41" i="1" s="1"/>
  <c r="E44" i="1"/>
  <c r="F44" i="1" s="1"/>
  <c r="E48" i="1"/>
  <c r="E50" i="1"/>
  <c r="F38" i="1"/>
  <c r="F39" i="1"/>
  <c r="F40" i="1"/>
  <c r="F42" i="1"/>
  <c r="F43" i="1"/>
  <c r="F45" i="1"/>
  <c r="F46" i="1"/>
  <c r="F47" i="1"/>
  <c r="F49" i="1"/>
  <c r="F51" i="1"/>
  <c r="F52" i="1"/>
  <c r="F53" i="1"/>
  <c r="F56" i="1"/>
  <c r="D66" i="1"/>
  <c r="D70" i="1"/>
  <c r="E66" i="1"/>
  <c r="E65" i="1" s="1"/>
  <c r="E70" i="1"/>
  <c r="F70" i="1" s="1"/>
  <c r="F67" i="1"/>
  <c r="F68" i="1"/>
  <c r="F69" i="1"/>
  <c r="F71" i="1"/>
  <c r="D73" i="1"/>
  <c r="D72" i="1" s="1"/>
  <c r="E73" i="1"/>
  <c r="E72" i="1" s="1"/>
  <c r="F74" i="1"/>
  <c r="F75" i="1"/>
  <c r="D77" i="1"/>
  <c r="F77" i="1" s="1"/>
  <c r="D79" i="1"/>
  <c r="E77" i="1"/>
  <c r="E79" i="1"/>
  <c r="E76" i="1" s="1"/>
  <c r="F78" i="1"/>
  <c r="F80" i="1"/>
  <c r="D86" i="1"/>
  <c r="D90" i="1"/>
  <c r="D92" i="1"/>
  <c r="D96" i="1"/>
  <c r="D100" i="1"/>
  <c r="F100" i="1" s="1"/>
  <c r="D104" i="1"/>
  <c r="F104" i="1" s="1"/>
  <c r="E86" i="1"/>
  <c r="E90" i="1"/>
  <c r="E92" i="1"/>
  <c r="F92" i="1" s="1"/>
  <c r="E96" i="1"/>
  <c r="E81" i="1" s="1"/>
  <c r="E100" i="1"/>
  <c r="E104" i="1"/>
  <c r="F82" i="1"/>
  <c r="F83" i="1"/>
  <c r="F84" i="1"/>
  <c r="F85" i="1"/>
  <c r="F86" i="1"/>
  <c r="F87" i="1"/>
  <c r="F88" i="1"/>
  <c r="F89" i="1"/>
  <c r="F90" i="1"/>
  <c r="F91" i="1"/>
  <c r="F93" i="1"/>
  <c r="F94" i="1"/>
  <c r="F95" i="1"/>
  <c r="F97" i="1"/>
  <c r="F98" i="1"/>
  <c r="F99" i="1"/>
  <c r="F101" i="1"/>
  <c r="F102" i="1"/>
  <c r="F103" i="1"/>
  <c r="F105" i="1"/>
  <c r="F106" i="1"/>
  <c r="F108" i="1"/>
  <c r="F109" i="1"/>
  <c r="F110" i="1"/>
  <c r="D113" i="1"/>
  <c r="D112" i="1" s="1"/>
  <c r="D115" i="1"/>
  <c r="D119" i="1"/>
  <c r="E113" i="1"/>
  <c r="E115" i="1"/>
  <c r="F115" i="1" s="1"/>
  <c r="E119" i="1"/>
  <c r="F119" i="1" s="1"/>
  <c r="F114" i="1"/>
  <c r="F116" i="1"/>
  <c r="F117" i="1"/>
  <c r="F118" i="1"/>
  <c r="F120" i="1"/>
  <c r="D122" i="1"/>
  <c r="D121" i="1" s="1"/>
  <c r="D124" i="1"/>
  <c r="D126" i="1"/>
  <c r="D131" i="1"/>
  <c r="D135" i="1"/>
  <c r="D137" i="1"/>
  <c r="D139" i="1"/>
  <c r="D143" i="1"/>
  <c r="D145" i="1"/>
  <c r="F145" i="1" s="1"/>
  <c r="E122" i="1"/>
  <c r="E124" i="1"/>
  <c r="F124" i="1" s="1"/>
  <c r="E126" i="1"/>
  <c r="E121" i="1" s="1"/>
  <c r="E131" i="1"/>
  <c r="E135" i="1"/>
  <c r="E137" i="1"/>
  <c r="F137" i="1" s="1"/>
  <c r="E139" i="1"/>
  <c r="F139" i="1" s="1"/>
  <c r="E143" i="1"/>
  <c r="E145" i="1"/>
  <c r="F122" i="1"/>
  <c r="F123" i="1"/>
  <c r="F125" i="1"/>
  <c r="F126" i="1"/>
  <c r="F127" i="1"/>
  <c r="F128" i="1"/>
  <c r="F129" i="1"/>
  <c r="F130" i="1"/>
  <c r="F132" i="1"/>
  <c r="F133" i="1"/>
  <c r="F134" i="1"/>
  <c r="F135" i="1"/>
  <c r="F136" i="1"/>
  <c r="F138" i="1"/>
  <c r="F140" i="1"/>
  <c r="F141" i="1"/>
  <c r="F142" i="1"/>
  <c r="F143" i="1"/>
  <c r="F144" i="1"/>
  <c r="F146" i="1"/>
  <c r="F147" i="1"/>
  <c r="F149" i="1"/>
  <c r="F150" i="1"/>
  <c r="F151" i="1"/>
  <c r="D153" i="1"/>
  <c r="D156" i="1"/>
  <c r="D152" i="1" s="1"/>
  <c r="E153" i="1"/>
  <c r="E156" i="1"/>
  <c r="E152" i="1"/>
  <c r="F153" i="1"/>
  <c r="F154" i="1"/>
  <c r="F155" i="1"/>
  <c r="F157" i="1"/>
  <c r="F159" i="1"/>
  <c r="F161" i="1"/>
  <c r="F164" i="1"/>
  <c r="F165" i="1"/>
  <c r="F166" i="1"/>
  <c r="F168" i="1"/>
  <c r="F170" i="1"/>
  <c r="F171" i="1"/>
  <c r="F172" i="1"/>
  <c r="D174" i="1"/>
  <c r="D173" i="1" s="1"/>
  <c r="E174" i="1"/>
  <c r="E173" i="1" s="1"/>
  <c r="F175" i="1"/>
  <c r="F176" i="1"/>
  <c r="F180" i="1"/>
  <c r="F181" i="1"/>
  <c r="F182" i="1"/>
  <c r="F183" i="1"/>
  <c r="D184" i="1"/>
  <c r="E184" i="1"/>
  <c r="F184" i="1" s="1"/>
  <c r="F187" i="1"/>
  <c r="F188" i="1"/>
  <c r="F190" i="1"/>
  <c r="F121" i="1" l="1"/>
  <c r="D81" i="1"/>
  <c r="F81" i="1" s="1"/>
  <c r="F191" i="1"/>
  <c r="E112" i="1"/>
  <c r="F112" i="1" s="1"/>
  <c r="F8" i="1"/>
  <c r="F197" i="1"/>
  <c r="E158" i="1"/>
  <c r="F96" i="1"/>
  <c r="D76" i="1"/>
  <c r="F76" i="1" s="1"/>
  <c r="F66" i="1"/>
  <c r="D65" i="1"/>
  <c r="F65" i="1" s="1"/>
  <c r="F16" i="1"/>
  <c r="D54" i="1"/>
  <c r="F54" i="1" s="1"/>
  <c r="F201" i="1"/>
  <c r="F152" i="1"/>
  <c r="E37" i="1"/>
  <c r="F37" i="1" s="1"/>
  <c r="F31" i="1"/>
  <c r="F27" i="1"/>
  <c r="F131" i="1"/>
  <c r="F72" i="1"/>
  <c r="F192" i="1"/>
  <c r="E54" i="1"/>
  <c r="D200" i="1"/>
  <c r="D199" i="1" s="1"/>
  <c r="D158" i="1"/>
  <c r="F158" i="1" s="1"/>
  <c r="E177" i="1"/>
  <c r="D203" i="1"/>
  <c r="F186" i="1"/>
  <c r="F200" i="1"/>
  <c r="E199" i="1"/>
  <c r="F199" i="1" s="1"/>
  <c r="F173" i="1"/>
  <c r="E203" i="1"/>
  <c r="F203" i="1" s="1"/>
  <c r="E205" i="1"/>
  <c r="F205" i="1" s="1"/>
  <c r="F174" i="1"/>
  <c r="F156" i="1"/>
  <c r="F113" i="1"/>
  <c r="F79" i="1"/>
  <c r="F73" i="1"/>
  <c r="F35" i="1"/>
  <c r="D177" i="1" l="1"/>
  <c r="D207" i="1" s="1"/>
  <c r="E207" i="1"/>
  <c r="F207" i="1" l="1"/>
  <c r="F177" i="1"/>
</calcChain>
</file>

<file path=xl/sharedStrings.xml><?xml version="1.0" encoding="utf-8"?>
<sst xmlns="http://schemas.openxmlformats.org/spreadsheetml/2006/main" count="291" uniqueCount="160">
  <si>
    <t>Tabela nr 2</t>
  </si>
  <si>
    <t xml:space="preserve">WYDATKI BUDŻETU GMINY </t>
  </si>
  <si>
    <t>Dział</t>
  </si>
  <si>
    <t xml:space="preserve">Rozdział </t>
  </si>
  <si>
    <t>Wyszczególnienie</t>
  </si>
  <si>
    <t>%  wyk. planu</t>
  </si>
  <si>
    <t>WYDATKI BIEŻĄCE</t>
  </si>
  <si>
    <t>010</t>
  </si>
  <si>
    <t>ROLNICTWO I ŁOWIECTWO</t>
  </si>
  <si>
    <t>01009</t>
  </si>
  <si>
    <t>Spółki wodne</t>
  </si>
  <si>
    <t>Dotacje na zadania bieżące</t>
  </si>
  <si>
    <t>01030</t>
  </si>
  <si>
    <t>Izby rolnicze</t>
  </si>
  <si>
    <t>Zadania statutowe</t>
  </si>
  <si>
    <t>01095</t>
  </si>
  <si>
    <t>Pozostała działalność</t>
  </si>
  <si>
    <t>Wynagrodzenia i składki od nich naliczane</t>
  </si>
  <si>
    <t>400</t>
  </si>
  <si>
    <t>WYTWARZANIE I ZAOPATRYWANIE W ENERGIĘ ELEKTRYCZNĄ, GAZ I WODĘ</t>
  </si>
  <si>
    <t>40002</t>
  </si>
  <si>
    <t>Dostarczanie wody</t>
  </si>
  <si>
    <t>600</t>
  </si>
  <si>
    <t>TRANSPORT I ŁĄCZNOŚĆ</t>
  </si>
  <si>
    <t>60004</t>
  </si>
  <si>
    <t>Lokalny transport zbiorowy</t>
  </si>
  <si>
    <t>60014</t>
  </si>
  <si>
    <t>Drogi publiczne powiatowe</t>
  </si>
  <si>
    <t>60016</t>
  </si>
  <si>
    <t>Drogi publiczne gminne</t>
  </si>
  <si>
    <t>700</t>
  </si>
  <si>
    <t>GOSPODARKA MIESZKANIOWA</t>
  </si>
  <si>
    <t>70005</t>
  </si>
  <si>
    <t>Gospodarka gruntami i nieruchomościami</t>
  </si>
  <si>
    <t>710</t>
  </si>
  <si>
    <t>DZIAŁALNOŚĆ USŁUGOWA</t>
  </si>
  <si>
    <t>71004</t>
  </si>
  <si>
    <t>Plany zagospodarowania przestrzennego</t>
  </si>
  <si>
    <t>Świadczenia na rzecz osób fizycznych</t>
  </si>
  <si>
    <t>71095</t>
  </si>
  <si>
    <t>750</t>
  </si>
  <si>
    <t>ADMINISTRACJA PUBLICZNA</t>
  </si>
  <si>
    <t>75011</t>
  </si>
  <si>
    <t>Urzędy wojewódzkie</t>
  </si>
  <si>
    <t>75022</t>
  </si>
  <si>
    <t>Rady gmin</t>
  </si>
  <si>
    <t>75023</t>
  </si>
  <si>
    <t>Urzędy gmin</t>
  </si>
  <si>
    <t>75075</t>
  </si>
  <si>
    <t>Promocja jednostek samorządu terytorialnego</t>
  </si>
  <si>
    <t>75095</t>
  </si>
  <si>
    <t>Pozostała działaność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</si>
  <si>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</si>
  <si>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</si>
  <si>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</si>
  <si>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</si>
  <si>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754</t>
  </si>
  <si>
    <t>BEZPIECZEŃSTWO PUBLICZNE I OCHRONA PRZECIWPOŻAROWA</t>
  </si>
  <si>
    <t>75412</t>
  </si>
  <si>
    <t>Ochotnicze straże pożarne</t>
  </si>
  <si>
    <t>75414</t>
  </si>
  <si>
    <t>Obrona cywilna</t>
  </si>
  <si>
    <t>757</t>
  </si>
  <si>
    <t>OBSŁUGA DŁUGU PUBLICZNEGO</t>
  </si>
  <si>
    <t>75702</t>
  </si>
  <si>
    <t>Obsługa papierów wartościowych, kredytów i pożyczek jednostek samorządu terytorialnego</t>
  </si>
  <si>
    <t>Obsługa długu</t>
  </si>
  <si>
    <t>758</t>
  </si>
  <si>
    <t>RÓŻNE ROZLICZENIA</t>
  </si>
  <si>
    <t>75814</t>
  </si>
  <si>
    <t>Różne rozliczenia finansowe</t>
  </si>
  <si>
    <t>75818</t>
  </si>
  <si>
    <t>Różne rozliczenia</t>
  </si>
  <si>
    <t>801</t>
  </si>
  <si>
    <t>OŚWIATA I WYCHOWANIE</t>
  </si>
  <si>
    <t>80101</t>
  </si>
  <si>
    <t>Szkoły podstawowe</t>
  </si>
  <si>
    <t>Wydatki z udziałem środków unijnych</t>
  </si>
  <si>
    <t>80103</t>
  </si>
  <si>
    <t>Oddziały przedszkolne w szkołach podstawowych</t>
  </si>
  <si>
    <t>80104</t>
  </si>
  <si>
    <t>Przedszkola</t>
  </si>
  <si>
    <t>80106</t>
  </si>
  <si>
    <t>Inne formy wychowania przedszkolnego</t>
  </si>
  <si>
    <t>80110</t>
  </si>
  <si>
    <t>Gimnazja</t>
  </si>
  <si>
    <t xml:space="preserve">80113 </t>
  </si>
  <si>
    <t>Dowożenie uczniów do szkół</t>
  </si>
  <si>
    <t>80146</t>
  </si>
  <si>
    <t>Dokształcanie i doskonalenie nauczycieli</t>
  </si>
  <si>
    <t>80195</t>
  </si>
  <si>
    <t>851</t>
  </si>
  <si>
    <t>OCHRONA ZDROWIA</t>
  </si>
  <si>
    <t>85153</t>
  </si>
  <si>
    <t>Zwalczanie narkomanii</t>
  </si>
  <si>
    <t>85154</t>
  </si>
  <si>
    <t>Przeciwdziałanie alkoholizmowi</t>
  </si>
  <si>
    <t>85195</t>
  </si>
  <si>
    <t>852</t>
  </si>
  <si>
    <t>POMOC SPOŁECZNA</t>
  </si>
  <si>
    <t>85205</t>
  </si>
  <si>
    <t>Zadania w zakresie przeciwdziałania przemocy w rodzinie</t>
  </si>
  <si>
    <t>85206</t>
  </si>
  <si>
    <t>Wspieranie rodziny</t>
  </si>
  <si>
    <t>85212</t>
  </si>
  <si>
    <t xml:space="preserve">Świadczenia rodzinne, świadczenie z funduszu alimentacyjnego oraz składki na ubezpieczenia emerytalne i rentowe z ubezpieczenia społecznego </t>
  </si>
  <si>
    <t>85213</t>
  </si>
  <si>
    <t>Składki na ubezpieczenie zdrowotne opłacane za osoby pobierające niektóre śiadczenia z pomocy społecznej, niektóre świadczenia rodzinne oraz za osoby uczestniczące w zajęciach w centrum integracji społecznej</t>
  </si>
  <si>
    <t>85214</t>
  </si>
  <si>
    <t>Zasiłki i pomoc w naturze oraz składki na ubezpieczenia emerytalne i rentowe</t>
  </si>
  <si>
    <t>85215</t>
  </si>
  <si>
    <t>Dodatki mieszkaniowe</t>
  </si>
  <si>
    <t>85216</t>
  </si>
  <si>
    <t xml:space="preserve">Zasiłki stałe </t>
  </si>
  <si>
    <t>85219</t>
  </si>
  <si>
    <t>Ośrodki pomocy społecznej</t>
  </si>
  <si>
    <t>85226</t>
  </si>
  <si>
    <t>Ośrodki adopcyjno-opiekuńcze</t>
  </si>
  <si>
    <t>85228</t>
  </si>
  <si>
    <t>Usługi opiekuńcze i specjalistyvzne usługi opiekuńcze</t>
  </si>
  <si>
    <t>85295</t>
  </si>
  <si>
    <t>854</t>
  </si>
  <si>
    <t>EDUKACYJNA OPIEKA WYCHOWAWCZA</t>
  </si>
  <si>
    <t>85401</t>
  </si>
  <si>
    <t>Świetlice szkolne</t>
  </si>
  <si>
    <t>85415</t>
  </si>
  <si>
    <t>Pomoc materialna dla uczniów</t>
  </si>
  <si>
    <t>900</t>
  </si>
  <si>
    <t>GOSPODARKA KOMUNALNA I OCHRONA ŚRODOWISKA</t>
  </si>
  <si>
    <t>90001</t>
  </si>
  <si>
    <t>Gospodarka ściekowa i ochrona wód</t>
  </si>
  <si>
    <t>90002</t>
  </si>
  <si>
    <t>Gospodarowanie odpadami</t>
  </si>
  <si>
    <t>90015</t>
  </si>
  <si>
    <t>Oświetlenie ulic, placów i dróg</t>
  </si>
  <si>
    <t>90095</t>
  </si>
  <si>
    <t>921</t>
  </si>
  <si>
    <t>KULTURA I OCHRONA DZIEDZICTWA NARODOWEGO</t>
  </si>
  <si>
    <t>92109</t>
  </si>
  <si>
    <t>Domy i ośrodki kultury, świetlice i kluby</t>
  </si>
  <si>
    <t>926</t>
  </si>
  <si>
    <t>KULTURA FIZYCZNA I SPORT</t>
  </si>
  <si>
    <t>92605</t>
  </si>
  <si>
    <t>Zadania w zakresie kultury fizycznej i sportu</t>
  </si>
  <si>
    <t>RAZEM WYDATKI BIEŻĄCE</t>
  </si>
  <si>
    <t xml:space="preserve">                                     w tym:</t>
  </si>
  <si>
    <t>WYDATKI MAJĄTKOWE</t>
  </si>
  <si>
    <t>Inwestycje i zakupy inwestycyjne</t>
  </si>
  <si>
    <t>w tym: z udziałem środków unijnych</t>
  </si>
  <si>
    <t>RAZEM WYDATKI MAJĄTKOWE</t>
  </si>
  <si>
    <t>OGÓŁEM WYDATKI</t>
  </si>
  <si>
    <t>na dzień 31 grudnia 2014 r.</t>
  </si>
  <si>
    <t>Plan po zmianach             na 2014 r.</t>
  </si>
  <si>
    <t>Wykonanie              na dzień 31.12.2014 r.</t>
  </si>
  <si>
    <t>Wybory do rad gmin, rad powiatów i sejmików województw, wybory wójtów, burmistrzów i prezydentów miast oraz refernda gminne, powiatowe i wojewódzkie</t>
  </si>
  <si>
    <t>75109</t>
  </si>
  <si>
    <t>Wybory do Parlamentu Europejskiego</t>
  </si>
  <si>
    <t>75113</t>
  </si>
  <si>
    <t>75404</t>
  </si>
  <si>
    <t>Komendy wojewódzkie Policji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</si>
</sst>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charset val="238"/>
    </font>
    <font>
      <sz val="10"/>
      <name val="Arial CE"/>
      <charset val="238"/>
    </font>
    <font>
      <sz val="8"/>
      <name val="Arial"/>
      <charset val="238"/>
    </font>
    <font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4">
    <xf numFmtId="0" fontId="0" fillId="0" borderId="0" xfId="0"/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5" fillId="2" borderId="1" xfId="1" applyNumberFormat="1" applyFont="1" applyFill="1" applyBorder="1" applyAlignment="1">
      <alignment vertical="center" wrapText="1"/>
    </xf>
    <xf numFmtId="4" fontId="5" fillId="0" borderId="3" xfId="0" applyNumberFormat="1" applyFont="1" applyBorder="1" applyAlignment="1">
      <alignment vertical="center"/>
    </xf>
    <xf numFmtId="4" fontId="5" fillId="0" borderId="1" xfId="0" applyNumberFormat="1" applyFont="1" applyBorder="1" applyAlignment="1">
      <alignment vertical="center"/>
    </xf>
    <xf numFmtId="2" fontId="5" fillId="0" borderId="1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vertical="center" wrapText="1"/>
    </xf>
    <xf numFmtId="4" fontId="3" fillId="0" borderId="6" xfId="0" applyNumberFormat="1" applyFont="1" applyBorder="1" applyAlignment="1">
      <alignment vertical="center"/>
    </xf>
    <xf numFmtId="4" fontId="3" fillId="0" borderId="5" xfId="0" applyNumberFormat="1" applyFont="1" applyBorder="1" applyAlignment="1">
      <alignment vertical="center"/>
    </xf>
    <xf numFmtId="2" fontId="3" fillId="0" borderId="4" xfId="0" applyNumberFormat="1" applyFont="1" applyBorder="1" applyAlignment="1">
      <alignment vertical="center"/>
    </xf>
    <xf numFmtId="4" fontId="3" fillId="0" borderId="4" xfId="0" applyNumberFormat="1" applyFont="1" applyBorder="1" applyAlignment="1">
      <alignment vertical="center"/>
    </xf>
    <xf numFmtId="49" fontId="3" fillId="0" borderId="7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/>
    </xf>
    <xf numFmtId="2" fontId="3" fillId="0" borderId="7" xfId="0" applyNumberFormat="1" applyFont="1" applyBorder="1" applyAlignment="1">
      <alignment vertical="center"/>
    </xf>
    <xf numFmtId="49" fontId="3" fillId="0" borderId="9" xfId="0" applyNumberFormat="1" applyFont="1" applyBorder="1" applyAlignment="1">
      <alignment horizontal="center" vertical="center"/>
    </xf>
    <xf numFmtId="4" fontId="3" fillId="0" borderId="9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49" fontId="5" fillId="2" borderId="1" xfId="0" applyNumberFormat="1" applyFont="1" applyFill="1" applyBorder="1" applyAlignment="1">
      <alignment horizontal="left" vertical="center" wrapText="1"/>
    </xf>
    <xf numFmtId="49" fontId="3" fillId="0" borderId="4" xfId="0" applyNumberFormat="1" applyFont="1" applyBorder="1" applyAlignment="1">
      <alignment horizontal="left" vertical="center" wrapText="1"/>
    </xf>
    <xf numFmtId="4" fontId="3" fillId="0" borderId="0" xfId="0" applyNumberFormat="1" applyFont="1" applyBorder="1" applyAlignment="1">
      <alignment vertical="center"/>
    </xf>
    <xf numFmtId="49" fontId="5" fillId="0" borderId="1" xfId="0" applyNumberFormat="1" applyFont="1" applyBorder="1" applyAlignment="1">
      <alignment vertical="center" wrapText="1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vertical="center" wrapText="1"/>
    </xf>
    <xf numFmtId="49" fontId="3" fillId="2" borderId="7" xfId="0" applyNumberFormat="1" applyFont="1" applyFill="1" applyBorder="1" applyAlignment="1">
      <alignment horizontal="left" vertical="center" wrapText="1"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vertical="center" wrapText="1"/>
    </xf>
    <xf numFmtId="4" fontId="3" fillId="0" borderId="15" xfId="0" applyNumberFormat="1" applyFont="1" applyBorder="1" applyAlignment="1">
      <alignment vertical="center"/>
    </xf>
    <xf numFmtId="4" fontId="3" fillId="0" borderId="13" xfId="0" applyNumberFormat="1" applyFont="1" applyBorder="1" applyAlignment="1">
      <alignment vertical="center"/>
    </xf>
    <xf numFmtId="49" fontId="3" fillId="2" borderId="13" xfId="0" applyNumberFormat="1" applyFont="1" applyFill="1" applyBorder="1" applyAlignment="1">
      <alignment horizontal="left" vertical="center" wrapText="1"/>
    </xf>
    <xf numFmtId="2" fontId="3" fillId="0" borderId="10" xfId="0" applyNumberFormat="1" applyFont="1" applyBorder="1" applyAlignment="1">
      <alignment vertical="center"/>
    </xf>
    <xf numFmtId="49" fontId="5" fillId="0" borderId="3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vertical="center" wrapText="1"/>
    </xf>
    <xf numFmtId="4" fontId="3" fillId="0" borderId="18" xfId="0" applyNumberFormat="1" applyFont="1" applyBorder="1" applyAlignment="1">
      <alignment vertical="center"/>
    </xf>
    <xf numFmtId="4" fontId="3" fillId="0" borderId="16" xfId="0" applyNumberFormat="1" applyFont="1" applyBorder="1" applyAlignment="1">
      <alignment vertical="center"/>
    </xf>
    <xf numFmtId="49" fontId="3" fillId="2" borderId="7" xfId="1" applyNumberFormat="1" applyFont="1" applyFill="1" applyBorder="1" applyAlignment="1">
      <alignment vertical="center" wrapText="1"/>
    </xf>
    <xf numFmtId="49" fontId="3" fillId="0" borderId="0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vertical="center" wrapText="1"/>
    </xf>
    <xf numFmtId="4" fontId="3" fillId="0" borderId="20" xfId="0" applyNumberFormat="1" applyFont="1" applyBorder="1" applyAlignment="1">
      <alignment vertical="center"/>
    </xf>
    <xf numFmtId="4" fontId="3" fillId="0" borderId="21" xfId="0" applyNumberFormat="1" applyFont="1" applyBorder="1" applyAlignment="1">
      <alignment vertical="center"/>
    </xf>
    <xf numFmtId="4" fontId="3" fillId="0" borderId="22" xfId="0" applyNumberFormat="1" applyFont="1" applyBorder="1" applyAlignment="1">
      <alignment vertical="center"/>
    </xf>
    <xf numFmtId="2" fontId="3" fillId="0" borderId="6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49" fontId="3" fillId="2" borderId="4" xfId="0" applyNumberFormat="1" applyFont="1" applyFill="1" applyBorder="1" applyAlignment="1">
      <alignment horizontal="left" vertical="center" wrapText="1"/>
    </xf>
    <xf numFmtId="4" fontId="3" fillId="0" borderId="0" xfId="0" applyNumberFormat="1" applyFont="1" applyAlignment="1">
      <alignment vertical="center"/>
    </xf>
    <xf numFmtId="49" fontId="3" fillId="0" borderId="15" xfId="0" applyNumberFormat="1" applyFont="1" applyBorder="1" applyAlignment="1">
      <alignment horizontal="center" vertical="center"/>
    </xf>
    <xf numFmtId="2" fontId="3" fillId="0" borderId="23" xfId="0" applyNumberFormat="1" applyFont="1" applyBorder="1" applyAlignment="1">
      <alignment vertical="center"/>
    </xf>
    <xf numFmtId="49" fontId="3" fillId="0" borderId="4" xfId="0" applyNumberFormat="1" applyFont="1" applyBorder="1" applyAlignment="1">
      <alignment horizontal="left" vertical="center"/>
    </xf>
    <xf numFmtId="49" fontId="3" fillId="0" borderId="7" xfId="0" applyNumberFormat="1" applyFont="1" applyBorder="1" applyAlignment="1">
      <alignment horizontal="left" vertical="center"/>
    </xf>
    <xf numFmtId="0" fontId="3" fillId="0" borderId="4" xfId="0" applyFont="1" applyBorder="1" applyAlignment="1">
      <alignment vertical="center"/>
    </xf>
    <xf numFmtId="49" fontId="3" fillId="0" borderId="16" xfId="0" applyNumberFormat="1" applyFont="1" applyBorder="1" applyAlignment="1">
      <alignment horizontal="left" vertical="center"/>
    </xf>
    <xf numFmtId="2" fontId="3" fillId="0" borderId="16" xfId="0" applyNumberFormat="1" applyFont="1" applyBorder="1" applyAlignment="1">
      <alignment vertical="center"/>
    </xf>
    <xf numFmtId="49" fontId="5" fillId="0" borderId="7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3" fillId="2" borderId="4" xfId="1" applyNumberFormat="1" applyFont="1" applyFill="1" applyBorder="1" applyAlignment="1">
      <alignment vertical="center" wrapText="1"/>
    </xf>
    <xf numFmtId="4" fontId="3" fillId="0" borderId="12" xfId="0" applyNumberFormat="1" applyFont="1" applyBorder="1" applyAlignment="1">
      <alignment vertical="center"/>
    </xf>
    <xf numFmtId="49" fontId="3" fillId="0" borderId="6" xfId="0" applyNumberFormat="1" applyFont="1" applyBorder="1" applyAlignment="1">
      <alignment horizontal="center" vertical="center"/>
    </xf>
    <xf numFmtId="49" fontId="3" fillId="2" borderId="24" xfId="1" applyNumberFormat="1" applyFont="1" applyFill="1" applyBorder="1" applyAlignment="1">
      <alignment vertical="center" wrapText="1"/>
    </xf>
    <xf numFmtId="49" fontId="3" fillId="0" borderId="6" xfId="0" applyNumberFormat="1" applyFont="1" applyBorder="1" applyAlignment="1">
      <alignment vertical="center" wrapText="1"/>
    </xf>
    <xf numFmtId="4" fontId="3" fillId="0" borderId="25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wrapText="1"/>
    </xf>
    <xf numFmtId="49" fontId="3" fillId="2" borderId="10" xfId="1" applyNumberFormat="1" applyFont="1" applyFill="1" applyBorder="1" applyAlignment="1">
      <alignment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3" fillId="2" borderId="13" xfId="1" applyNumberFormat="1" applyFont="1" applyFill="1" applyBorder="1" applyAlignment="1">
      <alignment vertical="center" wrapText="1"/>
    </xf>
    <xf numFmtId="49" fontId="3" fillId="0" borderId="27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3" fillId="0" borderId="2" xfId="0" applyNumberFormat="1" applyFont="1" applyBorder="1" applyAlignment="1">
      <alignment horizontal="left" vertical="center"/>
    </xf>
    <xf numFmtId="49" fontId="3" fillId="0" borderId="3" xfId="0" applyNumberFormat="1" applyFont="1" applyBorder="1" applyAlignment="1">
      <alignment horizontal="left" vertical="center"/>
    </xf>
    <xf numFmtId="49" fontId="3" fillId="0" borderId="26" xfId="0" applyNumberFormat="1" applyFont="1" applyBorder="1" applyAlignment="1">
      <alignment horizontal="left" vertical="center"/>
    </xf>
    <xf numFmtId="49" fontId="5" fillId="0" borderId="2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</cellXfs>
  <cellStyles count="2">
    <cellStyle name="Normalny" xfId="0" builtinId="0"/>
    <cellStyle name="Normalny_Arkusz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6"/>
  <sheetViews>
    <sheetView tabSelected="1" topLeftCell="A165" workbookViewId="0">
      <selection activeCell="J176" sqref="J176"/>
    </sheetView>
  </sheetViews>
  <sheetFormatPr defaultRowHeight="12.75" x14ac:dyDescent="0.2"/>
  <cols>
    <col min="1" max="1" width="6.85546875" style="78" customWidth="1"/>
    <col min="2" max="2" width="9.140625" style="78"/>
    <col min="3" max="3" width="46" style="79" customWidth="1"/>
    <col min="4" max="4" width="15" customWidth="1"/>
    <col min="5" max="5" width="14.42578125" customWidth="1"/>
    <col min="6" max="6" width="9.42578125" bestFit="1" customWidth="1"/>
    <col min="7" max="7" width="9.140625" style="84"/>
  </cols>
  <sheetData>
    <row r="1" spans="1:7" s="3" customFormat="1" ht="18" customHeight="1" x14ac:dyDescent="0.2">
      <c r="A1" s="1"/>
      <c r="B1" s="1"/>
      <c r="C1" s="2"/>
      <c r="E1" s="92" t="s">
        <v>0</v>
      </c>
      <c r="F1" s="92"/>
      <c r="G1" s="4"/>
    </row>
    <row r="2" spans="1:7" s="3" customFormat="1" ht="22.5" customHeight="1" x14ac:dyDescent="0.2">
      <c r="A2" s="93" t="s">
        <v>1</v>
      </c>
      <c r="B2" s="93"/>
      <c r="C2" s="93"/>
      <c r="D2" s="93"/>
      <c r="E2" s="93"/>
      <c r="F2" s="93"/>
      <c r="G2" s="4"/>
    </row>
    <row r="3" spans="1:7" s="3" customFormat="1" ht="19.5" customHeight="1" x14ac:dyDescent="0.2">
      <c r="A3" s="93" t="s">
        <v>151</v>
      </c>
      <c r="B3" s="93"/>
      <c r="C3" s="93"/>
      <c r="D3" s="93"/>
      <c r="E3" s="93"/>
      <c r="F3" s="93"/>
      <c r="G3" s="4"/>
    </row>
    <row r="4" spans="1:7" s="3" customFormat="1" ht="10.5" customHeight="1" x14ac:dyDescent="0.2">
      <c r="A4" s="1"/>
      <c r="B4" s="1"/>
      <c r="C4" s="2"/>
      <c r="G4" s="4"/>
    </row>
    <row r="5" spans="1:7" s="7" customFormat="1" ht="51.75" customHeight="1" x14ac:dyDescent="0.2">
      <c r="A5" s="5" t="s">
        <v>2</v>
      </c>
      <c r="B5" s="5" t="s">
        <v>3</v>
      </c>
      <c r="C5" s="5" t="s">
        <v>4</v>
      </c>
      <c r="D5" s="6" t="s">
        <v>152</v>
      </c>
      <c r="E5" s="6" t="s">
        <v>153</v>
      </c>
      <c r="F5" s="6" t="s">
        <v>5</v>
      </c>
    </row>
    <row r="6" spans="1:7" s="7" customFormat="1" ht="18.75" customHeight="1" x14ac:dyDescent="0.2">
      <c r="A6" s="100" t="s">
        <v>6</v>
      </c>
      <c r="B6" s="101"/>
      <c r="C6" s="101"/>
      <c r="D6" s="101"/>
      <c r="E6" s="101"/>
      <c r="F6" s="102"/>
    </row>
    <row r="7" spans="1:7" s="14" customFormat="1" ht="30.75" customHeight="1" x14ac:dyDescent="0.2">
      <c r="A7" s="8" t="s">
        <v>7</v>
      </c>
      <c r="B7" s="9"/>
      <c r="C7" s="10" t="s">
        <v>8</v>
      </c>
      <c r="D7" s="11">
        <f>D8+D10+D12</f>
        <v>574929.66999999993</v>
      </c>
      <c r="E7" s="12">
        <f>E8+E10+E12</f>
        <v>574558.19999999995</v>
      </c>
      <c r="F7" s="13">
        <f t="shared" ref="F7:F38" si="0">E7/D7*100</f>
        <v>99.935388618924463</v>
      </c>
      <c r="G7" s="83"/>
    </row>
    <row r="8" spans="1:7" s="3" customFormat="1" ht="21.75" customHeight="1" x14ac:dyDescent="0.2">
      <c r="A8" s="15"/>
      <c r="B8" s="16" t="s">
        <v>9</v>
      </c>
      <c r="C8" s="17" t="s">
        <v>10</v>
      </c>
      <c r="D8" s="18">
        <f>D9</f>
        <v>64000</v>
      </c>
      <c r="E8" s="19">
        <f>E9</f>
        <v>64000</v>
      </c>
      <c r="F8" s="20">
        <f t="shared" si="0"/>
        <v>100</v>
      </c>
      <c r="G8" s="4"/>
    </row>
    <row r="9" spans="1:7" s="3" customFormat="1" ht="21.75" customHeight="1" x14ac:dyDescent="0.2">
      <c r="A9" s="15"/>
      <c r="B9" s="16"/>
      <c r="C9" s="17" t="s">
        <v>11</v>
      </c>
      <c r="D9" s="19">
        <v>64000</v>
      </c>
      <c r="E9" s="21">
        <v>64000</v>
      </c>
      <c r="F9" s="20">
        <f t="shared" si="0"/>
        <v>100</v>
      </c>
      <c r="G9" s="4"/>
    </row>
    <row r="10" spans="1:7" s="3" customFormat="1" ht="21.75" customHeight="1" x14ac:dyDescent="0.2">
      <c r="A10" s="15"/>
      <c r="B10" s="16" t="s">
        <v>12</v>
      </c>
      <c r="C10" s="17" t="s">
        <v>13</v>
      </c>
      <c r="D10" s="21">
        <f>D11</f>
        <v>20200</v>
      </c>
      <c r="E10" s="19">
        <f>E11</f>
        <v>19828.53</v>
      </c>
      <c r="F10" s="20">
        <f t="shared" si="0"/>
        <v>98.16103960396039</v>
      </c>
      <c r="G10" s="4"/>
    </row>
    <row r="11" spans="1:7" s="3" customFormat="1" ht="21.75" customHeight="1" x14ac:dyDescent="0.2">
      <c r="A11" s="15"/>
      <c r="B11" s="16"/>
      <c r="C11" s="17" t="s">
        <v>14</v>
      </c>
      <c r="D11" s="19">
        <v>20200</v>
      </c>
      <c r="E11" s="21">
        <v>19828.53</v>
      </c>
      <c r="F11" s="20">
        <f t="shared" si="0"/>
        <v>98.16103960396039</v>
      </c>
      <c r="G11" s="4"/>
    </row>
    <row r="12" spans="1:7" s="3" customFormat="1" ht="21.75" customHeight="1" x14ac:dyDescent="0.2">
      <c r="A12" s="22"/>
      <c r="B12" s="23" t="s">
        <v>15</v>
      </c>
      <c r="C12" s="24" t="s">
        <v>16</v>
      </c>
      <c r="D12" s="19">
        <f>SUM(D13:D14)</f>
        <v>490729.67</v>
      </c>
      <c r="E12" s="25">
        <f>SUM(E13:E14)</f>
        <v>490729.67</v>
      </c>
      <c r="F12" s="26">
        <f t="shared" si="0"/>
        <v>100</v>
      </c>
      <c r="G12" s="4"/>
    </row>
    <row r="13" spans="1:7" s="3" customFormat="1" ht="21.75" customHeight="1" x14ac:dyDescent="0.2">
      <c r="A13" s="15"/>
      <c r="B13" s="16"/>
      <c r="C13" s="17" t="s">
        <v>17</v>
      </c>
      <c r="D13" s="19">
        <v>9030.23</v>
      </c>
      <c r="E13" s="21">
        <v>9030.23</v>
      </c>
      <c r="F13" s="20">
        <f t="shared" si="0"/>
        <v>100</v>
      </c>
      <c r="G13" s="4"/>
    </row>
    <row r="14" spans="1:7" s="3" customFormat="1" ht="21.75" customHeight="1" x14ac:dyDescent="0.2">
      <c r="A14" s="15"/>
      <c r="B14" s="27"/>
      <c r="C14" s="17" t="s">
        <v>14</v>
      </c>
      <c r="D14" s="28">
        <v>481699.44</v>
      </c>
      <c r="E14" s="29">
        <v>481699.44</v>
      </c>
      <c r="F14" s="20">
        <f t="shared" si="0"/>
        <v>100</v>
      </c>
      <c r="G14" s="4"/>
    </row>
    <row r="15" spans="1:7" s="3" customFormat="1" ht="36.75" customHeight="1" x14ac:dyDescent="0.2">
      <c r="A15" s="8" t="s">
        <v>18</v>
      </c>
      <c r="B15" s="9"/>
      <c r="C15" s="30" t="s">
        <v>19</v>
      </c>
      <c r="D15" s="12">
        <f>D16</f>
        <v>207500</v>
      </c>
      <c r="E15" s="11">
        <f>E16</f>
        <v>197864.98</v>
      </c>
      <c r="F15" s="13">
        <f t="shared" si="0"/>
        <v>95.356616867469896</v>
      </c>
      <c r="G15" s="4"/>
    </row>
    <row r="16" spans="1:7" s="3" customFormat="1" ht="21.75" customHeight="1" x14ac:dyDescent="0.2">
      <c r="A16" s="15"/>
      <c r="B16" s="16" t="s">
        <v>20</v>
      </c>
      <c r="C16" s="31" t="s">
        <v>21</v>
      </c>
      <c r="D16" s="19">
        <f>SUM(D17:D18)</f>
        <v>207500</v>
      </c>
      <c r="E16" s="21">
        <f>SUM(E17:E18)</f>
        <v>197864.98</v>
      </c>
      <c r="F16" s="20">
        <f t="shared" si="0"/>
        <v>95.356616867469896</v>
      </c>
      <c r="G16" s="4"/>
    </row>
    <row r="17" spans="1:7" s="3" customFormat="1" ht="21.75" customHeight="1" x14ac:dyDescent="0.2">
      <c r="A17" s="15"/>
      <c r="B17" s="16"/>
      <c r="C17" s="17" t="s">
        <v>17</v>
      </c>
      <c r="D17" s="19">
        <v>18500</v>
      </c>
      <c r="E17" s="21">
        <v>17874.73</v>
      </c>
      <c r="F17" s="20">
        <f t="shared" si="0"/>
        <v>96.62016216216216</v>
      </c>
      <c r="G17" s="4"/>
    </row>
    <row r="18" spans="1:7" s="3" customFormat="1" ht="21.75" customHeight="1" x14ac:dyDescent="0.2">
      <c r="A18" s="15"/>
      <c r="B18" s="23"/>
      <c r="C18" s="24" t="s">
        <v>14</v>
      </c>
      <c r="D18" s="32">
        <v>189000</v>
      </c>
      <c r="E18" s="25">
        <v>179990.25</v>
      </c>
      <c r="F18" s="26">
        <f t="shared" si="0"/>
        <v>95.2329365079365</v>
      </c>
      <c r="G18" s="4"/>
    </row>
    <row r="19" spans="1:7" s="14" customFormat="1" ht="26.25" customHeight="1" x14ac:dyDescent="0.2">
      <c r="A19" s="8" t="s">
        <v>22</v>
      </c>
      <c r="B19" s="9"/>
      <c r="C19" s="30" t="s">
        <v>23</v>
      </c>
      <c r="D19" s="12">
        <f>D20+D22+D24</f>
        <v>429292</v>
      </c>
      <c r="E19" s="12">
        <f>E20+E22+E24</f>
        <v>413010.23</v>
      </c>
      <c r="F19" s="13">
        <f t="shared" si="0"/>
        <v>96.207297131090257</v>
      </c>
      <c r="G19" s="83"/>
    </row>
    <row r="20" spans="1:7" s="3" customFormat="1" ht="21.75" customHeight="1" x14ac:dyDescent="0.2">
      <c r="A20" s="15"/>
      <c r="B20" s="16" t="s">
        <v>24</v>
      </c>
      <c r="C20" s="17" t="s">
        <v>25</v>
      </c>
      <c r="D20" s="18">
        <f>D21</f>
        <v>201936</v>
      </c>
      <c r="E20" s="19">
        <f>E21</f>
        <v>201936</v>
      </c>
      <c r="F20" s="20">
        <f t="shared" si="0"/>
        <v>100</v>
      </c>
      <c r="G20" s="4"/>
    </row>
    <row r="21" spans="1:7" s="3" customFormat="1" ht="21.75" customHeight="1" x14ac:dyDescent="0.2">
      <c r="A21" s="15"/>
      <c r="B21" s="16"/>
      <c r="C21" s="17" t="s">
        <v>11</v>
      </c>
      <c r="D21" s="19">
        <v>201936</v>
      </c>
      <c r="E21" s="21">
        <v>201936</v>
      </c>
      <c r="F21" s="20">
        <f t="shared" si="0"/>
        <v>100</v>
      </c>
      <c r="G21" s="4"/>
    </row>
    <row r="22" spans="1:7" s="3" customFormat="1" ht="21.75" customHeight="1" x14ac:dyDescent="0.2">
      <c r="A22" s="15"/>
      <c r="B22" s="16" t="s">
        <v>26</v>
      </c>
      <c r="C22" s="17" t="s">
        <v>27</v>
      </c>
      <c r="D22" s="21">
        <f>D23</f>
        <v>3300</v>
      </c>
      <c r="E22" s="19">
        <f>E23</f>
        <v>3300</v>
      </c>
      <c r="F22" s="20">
        <f t="shared" si="0"/>
        <v>100</v>
      </c>
      <c r="G22" s="4"/>
    </row>
    <row r="23" spans="1:7" s="3" customFormat="1" ht="21.75" customHeight="1" x14ac:dyDescent="0.2">
      <c r="A23" s="15"/>
      <c r="B23" s="16"/>
      <c r="C23" s="17" t="s">
        <v>14</v>
      </c>
      <c r="D23" s="19">
        <v>3300</v>
      </c>
      <c r="E23" s="21">
        <v>3300</v>
      </c>
      <c r="F23" s="20">
        <f t="shared" si="0"/>
        <v>100</v>
      </c>
      <c r="G23" s="4"/>
    </row>
    <row r="24" spans="1:7" s="3" customFormat="1" ht="21.75" customHeight="1" x14ac:dyDescent="0.2">
      <c r="A24" s="15"/>
      <c r="B24" s="16" t="s">
        <v>28</v>
      </c>
      <c r="C24" s="17" t="s">
        <v>29</v>
      </c>
      <c r="D24" s="19">
        <f>D25+D26</f>
        <v>224056</v>
      </c>
      <c r="E24" s="21">
        <f>E25+E26</f>
        <v>207774.22999999998</v>
      </c>
      <c r="F24" s="20">
        <f t="shared" si="0"/>
        <v>92.733169386224873</v>
      </c>
      <c r="G24" s="4"/>
    </row>
    <row r="25" spans="1:7" s="3" customFormat="1" ht="21.75" customHeight="1" x14ac:dyDescent="0.2">
      <c r="A25" s="15"/>
      <c r="B25" s="16"/>
      <c r="C25" s="17" t="s">
        <v>17</v>
      </c>
      <c r="D25" s="19">
        <v>15000</v>
      </c>
      <c r="E25" s="21">
        <v>4627.18</v>
      </c>
      <c r="F25" s="20">
        <f t="shared" si="0"/>
        <v>30.847866666666668</v>
      </c>
      <c r="G25" s="4"/>
    </row>
    <row r="26" spans="1:7" s="3" customFormat="1" ht="21.75" customHeight="1" x14ac:dyDescent="0.2">
      <c r="A26" s="15"/>
      <c r="B26" s="16"/>
      <c r="C26" s="17" t="s">
        <v>14</v>
      </c>
      <c r="D26" s="19">
        <v>209056</v>
      </c>
      <c r="E26" s="21">
        <v>203147.05</v>
      </c>
      <c r="F26" s="20">
        <f t="shared" si="0"/>
        <v>97.17350853359865</v>
      </c>
      <c r="G26" s="4"/>
    </row>
    <row r="27" spans="1:7" s="3" customFormat="1" ht="25.5" customHeight="1" x14ac:dyDescent="0.2">
      <c r="A27" s="8" t="s">
        <v>30</v>
      </c>
      <c r="B27" s="9"/>
      <c r="C27" s="33" t="s">
        <v>31</v>
      </c>
      <c r="D27" s="12">
        <f>D28</f>
        <v>109500</v>
      </c>
      <c r="E27" s="11">
        <f>E28</f>
        <v>91806.51</v>
      </c>
      <c r="F27" s="13">
        <f t="shared" si="0"/>
        <v>83.841561643835618</v>
      </c>
      <c r="G27" s="4"/>
    </row>
    <row r="28" spans="1:7" s="3" customFormat="1" ht="21.75" customHeight="1" x14ac:dyDescent="0.2">
      <c r="A28" s="22"/>
      <c r="B28" s="34" t="s">
        <v>32</v>
      </c>
      <c r="C28" s="17" t="s">
        <v>33</v>
      </c>
      <c r="D28" s="32">
        <f>D29+D30</f>
        <v>109500</v>
      </c>
      <c r="E28" s="25">
        <f>E29+E30</f>
        <v>91806.51</v>
      </c>
      <c r="F28" s="26">
        <f t="shared" si="0"/>
        <v>83.841561643835618</v>
      </c>
      <c r="G28" s="4"/>
    </row>
    <row r="29" spans="1:7" s="3" customFormat="1" ht="21.75" customHeight="1" x14ac:dyDescent="0.2">
      <c r="A29" s="15"/>
      <c r="B29" s="23"/>
      <c r="C29" s="17" t="s">
        <v>17</v>
      </c>
      <c r="D29" s="19">
        <v>4098</v>
      </c>
      <c r="E29" s="21">
        <v>4097.25</v>
      </c>
      <c r="F29" s="20">
        <f t="shared" si="0"/>
        <v>99.981698389458273</v>
      </c>
      <c r="G29" s="4"/>
    </row>
    <row r="30" spans="1:7" s="3" customFormat="1" ht="21.75" customHeight="1" x14ac:dyDescent="0.2">
      <c r="A30" s="22"/>
      <c r="B30" s="34"/>
      <c r="C30" s="17" t="s">
        <v>14</v>
      </c>
      <c r="D30" s="32">
        <v>105402</v>
      </c>
      <c r="E30" s="25">
        <v>87709.26</v>
      </c>
      <c r="F30" s="20">
        <f t="shared" si="0"/>
        <v>83.214037684294411</v>
      </c>
      <c r="G30" s="4"/>
    </row>
    <row r="31" spans="1:7" s="3" customFormat="1" ht="26.25" customHeight="1" x14ac:dyDescent="0.2">
      <c r="A31" s="8" t="s">
        <v>34</v>
      </c>
      <c r="B31" s="9"/>
      <c r="C31" s="33" t="s">
        <v>35</v>
      </c>
      <c r="D31" s="12">
        <f>D32+D35</f>
        <v>11391.81</v>
      </c>
      <c r="E31" s="11">
        <f>E32+E35</f>
        <v>5835.4</v>
      </c>
      <c r="F31" s="13">
        <f t="shared" si="0"/>
        <v>51.224520071876199</v>
      </c>
      <c r="G31" s="4"/>
    </row>
    <row r="32" spans="1:7" s="3" customFormat="1" ht="21.75" customHeight="1" x14ac:dyDescent="0.2">
      <c r="A32" s="15"/>
      <c r="B32" s="23" t="s">
        <v>36</v>
      </c>
      <c r="C32" s="17" t="s">
        <v>37</v>
      </c>
      <c r="D32" s="18">
        <f>D33+D34</f>
        <v>10591.81</v>
      </c>
      <c r="E32" s="18">
        <f>E33+E34</f>
        <v>5289</v>
      </c>
      <c r="F32" s="20">
        <f t="shared" si="0"/>
        <v>49.934808120613951</v>
      </c>
      <c r="G32" s="4"/>
    </row>
    <row r="33" spans="1:7" s="3" customFormat="1" ht="21.75" customHeight="1" x14ac:dyDescent="0.2">
      <c r="A33" s="15"/>
      <c r="B33" s="23"/>
      <c r="C33" s="17" t="s">
        <v>14</v>
      </c>
      <c r="D33" s="19">
        <v>10191.81</v>
      </c>
      <c r="E33" s="21">
        <v>5289</v>
      </c>
      <c r="F33" s="20">
        <f t="shared" si="0"/>
        <v>51.894609495271204</v>
      </c>
      <c r="G33" s="4"/>
    </row>
    <row r="34" spans="1:7" s="3" customFormat="1" ht="21.75" customHeight="1" x14ac:dyDescent="0.2">
      <c r="A34" s="15"/>
      <c r="B34" s="23"/>
      <c r="C34" s="17" t="s">
        <v>38</v>
      </c>
      <c r="D34" s="21">
        <v>400</v>
      </c>
      <c r="E34" s="19">
        <v>0</v>
      </c>
      <c r="F34" s="20">
        <f t="shared" si="0"/>
        <v>0</v>
      </c>
      <c r="G34" s="4"/>
    </row>
    <row r="35" spans="1:7" s="3" customFormat="1" ht="21.75" customHeight="1" x14ac:dyDescent="0.2">
      <c r="A35" s="15"/>
      <c r="B35" s="23" t="s">
        <v>39</v>
      </c>
      <c r="C35" s="17" t="s">
        <v>16</v>
      </c>
      <c r="D35" s="21">
        <f>D36</f>
        <v>800</v>
      </c>
      <c r="E35" s="19">
        <f>E36</f>
        <v>546.4</v>
      </c>
      <c r="F35" s="20">
        <f t="shared" si="0"/>
        <v>68.3</v>
      </c>
      <c r="G35" s="4"/>
    </row>
    <row r="36" spans="1:7" s="3" customFormat="1" ht="23.25" customHeight="1" x14ac:dyDescent="0.2">
      <c r="A36" s="15"/>
      <c r="B36" s="15"/>
      <c r="C36" s="35" t="s">
        <v>14</v>
      </c>
      <c r="D36" s="19">
        <v>800</v>
      </c>
      <c r="E36" s="21">
        <v>546.4</v>
      </c>
      <c r="F36" s="20">
        <f t="shared" si="0"/>
        <v>68.3</v>
      </c>
      <c r="G36" s="4"/>
    </row>
    <row r="37" spans="1:7" s="14" customFormat="1" ht="25.5" customHeight="1" x14ac:dyDescent="0.2">
      <c r="A37" s="8" t="s">
        <v>40</v>
      </c>
      <c r="B37" s="8"/>
      <c r="C37" s="33" t="s">
        <v>41</v>
      </c>
      <c r="D37" s="12">
        <f>D38+D41+D44+D48+D50</f>
        <v>2103707</v>
      </c>
      <c r="E37" s="12">
        <f>E38+E41+E44+E48+E50</f>
        <v>1983614.69</v>
      </c>
      <c r="F37" s="13">
        <f t="shared" si="0"/>
        <v>94.291395617355462</v>
      </c>
      <c r="G37" s="83"/>
    </row>
    <row r="38" spans="1:7" s="3" customFormat="1" ht="21.75" customHeight="1" x14ac:dyDescent="0.2">
      <c r="A38" s="22"/>
      <c r="B38" s="34" t="s">
        <v>42</v>
      </c>
      <c r="C38" s="36" t="s">
        <v>43</v>
      </c>
      <c r="D38" s="32">
        <f>D39+D40</f>
        <v>76218</v>
      </c>
      <c r="E38" s="25">
        <f>E39+E40</f>
        <v>76218</v>
      </c>
      <c r="F38" s="26">
        <f t="shared" si="0"/>
        <v>100</v>
      </c>
      <c r="G38" s="4"/>
    </row>
    <row r="39" spans="1:7" s="3" customFormat="1" ht="21.75" customHeight="1" x14ac:dyDescent="0.2">
      <c r="A39" s="15"/>
      <c r="B39" s="23"/>
      <c r="C39" s="17" t="s">
        <v>17</v>
      </c>
      <c r="D39" s="19">
        <v>71718</v>
      </c>
      <c r="E39" s="21">
        <v>71718</v>
      </c>
      <c r="F39" s="20">
        <f t="shared" ref="F39:F78" si="1">E39/D39*100</f>
        <v>100</v>
      </c>
      <c r="G39" s="4"/>
    </row>
    <row r="40" spans="1:7" s="3" customFormat="1" ht="21.75" customHeight="1" x14ac:dyDescent="0.2">
      <c r="A40" s="22"/>
      <c r="B40" s="34"/>
      <c r="C40" s="17" t="s">
        <v>14</v>
      </c>
      <c r="D40" s="19">
        <v>4500</v>
      </c>
      <c r="E40" s="21">
        <v>4500</v>
      </c>
      <c r="F40" s="20">
        <f t="shared" si="1"/>
        <v>100</v>
      </c>
      <c r="G40" s="4"/>
    </row>
    <row r="41" spans="1:7" s="3" customFormat="1" ht="21.75" customHeight="1" x14ac:dyDescent="0.2">
      <c r="A41" s="15"/>
      <c r="B41" s="23" t="s">
        <v>44</v>
      </c>
      <c r="C41" s="17" t="s">
        <v>45</v>
      </c>
      <c r="D41" s="19">
        <f>D42+D43</f>
        <v>110600</v>
      </c>
      <c r="E41" s="21">
        <f>E42+E43</f>
        <v>106913.45</v>
      </c>
      <c r="F41" s="20">
        <f t="shared" si="1"/>
        <v>96.666772151898726</v>
      </c>
      <c r="G41" s="4"/>
    </row>
    <row r="42" spans="1:7" s="3" customFormat="1" ht="21.75" customHeight="1" x14ac:dyDescent="0.2">
      <c r="A42" s="37"/>
      <c r="B42" s="38"/>
      <c r="C42" s="39" t="s">
        <v>14</v>
      </c>
      <c r="D42" s="40">
        <v>17000</v>
      </c>
      <c r="E42" s="41">
        <v>14314.45</v>
      </c>
      <c r="F42" s="20">
        <f t="shared" si="1"/>
        <v>84.20264705882353</v>
      </c>
      <c r="G42" s="4"/>
    </row>
    <row r="43" spans="1:7" s="3" customFormat="1" ht="21.75" customHeight="1" x14ac:dyDescent="0.2">
      <c r="A43" s="15"/>
      <c r="B43" s="23"/>
      <c r="C43" s="17" t="s">
        <v>38</v>
      </c>
      <c r="D43" s="19">
        <v>93600</v>
      </c>
      <c r="E43" s="21">
        <v>92599</v>
      </c>
      <c r="F43" s="20">
        <f t="shared" si="1"/>
        <v>98.930555555555557</v>
      </c>
      <c r="G43" s="4"/>
    </row>
    <row r="44" spans="1:7" s="3" customFormat="1" ht="21.75" customHeight="1" x14ac:dyDescent="0.2">
      <c r="A44" s="37"/>
      <c r="B44" s="38" t="s">
        <v>46</v>
      </c>
      <c r="C44" s="39" t="s">
        <v>47</v>
      </c>
      <c r="D44" s="40">
        <f>D45+D46+D47</f>
        <v>1435598</v>
      </c>
      <c r="E44" s="41">
        <f>E45+E46+E47</f>
        <v>1360715.37</v>
      </c>
      <c r="F44" s="20">
        <f t="shared" si="1"/>
        <v>94.783871947439337</v>
      </c>
      <c r="G44" s="4"/>
    </row>
    <row r="45" spans="1:7" s="3" customFormat="1" ht="21.75" customHeight="1" x14ac:dyDescent="0.2">
      <c r="A45" s="15"/>
      <c r="B45" s="23"/>
      <c r="C45" s="17" t="s">
        <v>17</v>
      </c>
      <c r="D45" s="19">
        <v>1039483</v>
      </c>
      <c r="E45" s="21">
        <v>1014643.85</v>
      </c>
      <c r="F45" s="20">
        <f t="shared" si="1"/>
        <v>97.610432301442145</v>
      </c>
      <c r="G45" s="4"/>
    </row>
    <row r="46" spans="1:7" s="3" customFormat="1" ht="21.75" customHeight="1" x14ac:dyDescent="0.2">
      <c r="A46" s="15"/>
      <c r="B46" s="23"/>
      <c r="C46" s="17" t="s">
        <v>14</v>
      </c>
      <c r="D46" s="19">
        <v>394715</v>
      </c>
      <c r="E46" s="21">
        <v>344671.52</v>
      </c>
      <c r="F46" s="20">
        <f t="shared" si="1"/>
        <v>87.321616862799743</v>
      </c>
      <c r="G46" s="4"/>
    </row>
    <row r="47" spans="1:7" s="3" customFormat="1" ht="21.75" customHeight="1" x14ac:dyDescent="0.2">
      <c r="A47" s="15"/>
      <c r="B47" s="23"/>
      <c r="C47" s="17" t="s">
        <v>38</v>
      </c>
      <c r="D47" s="19">
        <v>1400</v>
      </c>
      <c r="E47" s="21">
        <v>1400</v>
      </c>
      <c r="F47" s="20">
        <f t="shared" si="1"/>
        <v>100</v>
      </c>
      <c r="G47" s="4"/>
    </row>
    <row r="48" spans="1:7" s="3" customFormat="1" ht="21.75" customHeight="1" x14ac:dyDescent="0.2">
      <c r="A48" s="15"/>
      <c r="B48" s="23" t="s">
        <v>48</v>
      </c>
      <c r="C48" s="17" t="s">
        <v>49</v>
      </c>
      <c r="D48" s="21">
        <f>D49</f>
        <v>16000</v>
      </c>
      <c r="E48" s="19">
        <f>E49</f>
        <v>8338</v>
      </c>
      <c r="F48" s="20">
        <f t="shared" si="1"/>
        <v>52.112499999999997</v>
      </c>
      <c r="G48" s="4"/>
    </row>
    <row r="49" spans="1:7" s="3" customFormat="1" ht="21.75" customHeight="1" x14ac:dyDescent="0.2">
      <c r="A49" s="15"/>
      <c r="B49" s="23"/>
      <c r="C49" s="17" t="s">
        <v>14</v>
      </c>
      <c r="D49" s="19">
        <v>16000</v>
      </c>
      <c r="E49" s="21">
        <v>8338</v>
      </c>
      <c r="F49" s="20">
        <f t="shared" si="1"/>
        <v>52.112499999999997</v>
      </c>
      <c r="G49" s="4"/>
    </row>
    <row r="50" spans="1:7" s="3" customFormat="1" ht="21.75" customHeight="1" x14ac:dyDescent="0.2">
      <c r="A50" s="15"/>
      <c r="B50" s="23" t="s">
        <v>50</v>
      </c>
      <c r="C50" s="17" t="s">
        <v>51</v>
      </c>
      <c r="D50" s="19">
        <f>D51+D52+D53</f>
        <v>465291</v>
      </c>
      <c r="E50" s="21">
        <f>E51+E52+E53</f>
        <v>431429.87</v>
      </c>
      <c r="F50" s="20">
        <f t="shared" si="1"/>
        <v>92.722590808762689</v>
      </c>
      <c r="G50" s="4"/>
    </row>
    <row r="51" spans="1:7" s="3" customFormat="1" ht="21.75" customHeight="1" x14ac:dyDescent="0.2">
      <c r="A51" s="15"/>
      <c r="B51" s="23"/>
      <c r="C51" s="17" t="s">
        <v>17</v>
      </c>
      <c r="D51" s="19">
        <v>341378</v>
      </c>
      <c r="E51" s="21">
        <v>315714.43</v>
      </c>
      <c r="F51" s="20">
        <f t="shared" si="1"/>
        <v>92.482359730269664</v>
      </c>
      <c r="G51" s="4"/>
    </row>
    <row r="52" spans="1:7" s="3" customFormat="1" ht="21.75" customHeight="1" x14ac:dyDescent="0.2">
      <c r="A52" s="15"/>
      <c r="B52" s="23"/>
      <c r="C52" s="17" t="s">
        <v>14</v>
      </c>
      <c r="D52" s="19">
        <v>102663</v>
      </c>
      <c r="E52" s="21">
        <v>97373.2</v>
      </c>
      <c r="F52" s="20">
        <f t="shared" si="1"/>
        <v>94.847413381646746</v>
      </c>
      <c r="G52" s="4"/>
    </row>
    <row r="53" spans="1:7" s="3" customFormat="1" ht="22.5" customHeight="1" x14ac:dyDescent="0.2">
      <c r="A53" s="15"/>
      <c r="B53" s="23"/>
      <c r="C53" s="17" t="s">
        <v>38</v>
      </c>
      <c r="D53" s="19">
        <v>21250</v>
      </c>
      <c r="E53" s="21">
        <v>18342.240000000002</v>
      </c>
      <c r="F53" s="20">
        <f t="shared" si="1"/>
        <v>86.316423529411765</v>
      </c>
      <c r="G53" s="4"/>
    </row>
    <row r="54" spans="1:7" s="14" customFormat="1" ht="54" customHeight="1" x14ac:dyDescent="0.2">
      <c r="A54" s="8" t="s">
        <v>52</v>
      </c>
      <c r="B54" s="9"/>
      <c r="C54" s="30" t="s">
        <v>53</v>
      </c>
      <c r="D54" s="12">
        <f>D55+D57+D61</f>
        <v>47741</v>
      </c>
      <c r="E54" s="12">
        <f>E55+E57+E61</f>
        <v>35527.99</v>
      </c>
      <c r="F54" s="13">
        <f t="shared" si="1"/>
        <v>74.418194005152799</v>
      </c>
      <c r="G54" s="83"/>
    </row>
    <row r="55" spans="1:7" s="3" customFormat="1" ht="30.75" customHeight="1" x14ac:dyDescent="0.2">
      <c r="A55" s="15"/>
      <c r="B55" s="16" t="s">
        <v>54</v>
      </c>
      <c r="C55" s="42" t="s">
        <v>55</v>
      </c>
      <c r="D55" s="18">
        <f>D56</f>
        <v>852</v>
      </c>
      <c r="E55" s="19">
        <f>E56</f>
        <v>852</v>
      </c>
      <c r="F55" s="43">
        <f t="shared" si="1"/>
        <v>100</v>
      </c>
      <c r="G55" s="4"/>
    </row>
    <row r="56" spans="1:7" s="3" customFormat="1" ht="23.25" customHeight="1" x14ac:dyDescent="0.2">
      <c r="A56" s="15"/>
      <c r="B56" s="16"/>
      <c r="C56" s="17" t="s">
        <v>14</v>
      </c>
      <c r="D56" s="19">
        <v>852</v>
      </c>
      <c r="E56" s="21">
        <v>852</v>
      </c>
      <c r="F56" s="20">
        <f t="shared" si="1"/>
        <v>100</v>
      </c>
      <c r="G56" s="4"/>
    </row>
    <row r="57" spans="1:7" s="3" customFormat="1" ht="70.5" customHeight="1" x14ac:dyDescent="0.2">
      <c r="A57" s="22"/>
      <c r="B57" s="81" t="s">
        <v>155</v>
      </c>
      <c r="C57" s="42" t="s">
        <v>154</v>
      </c>
      <c r="D57" s="21">
        <f>D58+D59+D60</f>
        <v>37010</v>
      </c>
      <c r="E57" s="32">
        <f>E58+E59+E60</f>
        <v>24863</v>
      </c>
      <c r="F57" s="20">
        <f t="shared" si="1"/>
        <v>67.179140772764129</v>
      </c>
      <c r="G57" s="4"/>
    </row>
    <row r="58" spans="1:7" s="3" customFormat="1" ht="21.95" customHeight="1" x14ac:dyDescent="0.2">
      <c r="A58" s="53"/>
      <c r="B58" s="15"/>
      <c r="C58" s="17" t="s">
        <v>17</v>
      </c>
      <c r="D58" s="29">
        <v>4460</v>
      </c>
      <c r="E58" s="29">
        <v>3221</v>
      </c>
      <c r="F58" s="20">
        <f t="shared" si="1"/>
        <v>72.219730941704043</v>
      </c>
      <c r="G58" s="4"/>
    </row>
    <row r="59" spans="1:7" s="3" customFormat="1" ht="21.95" customHeight="1" x14ac:dyDescent="0.2">
      <c r="A59" s="53"/>
      <c r="B59" s="51"/>
      <c r="C59" s="17" t="s">
        <v>14</v>
      </c>
      <c r="D59" s="29">
        <v>8865</v>
      </c>
      <c r="E59" s="29">
        <v>6152</v>
      </c>
      <c r="F59" s="20">
        <f t="shared" si="1"/>
        <v>69.396503102086854</v>
      </c>
      <c r="G59" s="4"/>
    </row>
    <row r="60" spans="1:7" s="3" customFormat="1" ht="21.95" customHeight="1" x14ac:dyDescent="0.2">
      <c r="A60" s="15"/>
      <c r="B60" s="53"/>
      <c r="C60" s="17" t="s">
        <v>38</v>
      </c>
      <c r="D60" s="21">
        <v>23685</v>
      </c>
      <c r="E60" s="29">
        <v>15490</v>
      </c>
      <c r="F60" s="20">
        <f t="shared" si="1"/>
        <v>65.400042220814854</v>
      </c>
      <c r="G60" s="4"/>
    </row>
    <row r="61" spans="1:7" s="3" customFormat="1" ht="21.95" customHeight="1" x14ac:dyDescent="0.2">
      <c r="A61" s="15"/>
      <c r="B61" s="15" t="s">
        <v>157</v>
      </c>
      <c r="C61" s="82" t="s">
        <v>156</v>
      </c>
      <c r="D61" s="73">
        <f>D62+D63+D64</f>
        <v>9879</v>
      </c>
      <c r="E61" s="73">
        <f>E62+E63+E64</f>
        <v>9812.99</v>
      </c>
      <c r="F61" s="20">
        <f t="shared" si="1"/>
        <v>99.331814961028442</v>
      </c>
      <c r="G61" s="4"/>
    </row>
    <row r="62" spans="1:7" s="3" customFormat="1" ht="21.95" customHeight="1" x14ac:dyDescent="0.2">
      <c r="A62" s="22"/>
      <c r="B62" s="15"/>
      <c r="C62" s="17" t="s">
        <v>17</v>
      </c>
      <c r="D62" s="21">
        <v>2066.1999999999998</v>
      </c>
      <c r="E62" s="21">
        <v>2000.2</v>
      </c>
      <c r="F62" s="20">
        <f t="shared" si="1"/>
        <v>96.805730326202706</v>
      </c>
      <c r="G62" s="4"/>
    </row>
    <row r="63" spans="1:7" s="3" customFormat="1" ht="21.95" customHeight="1" x14ac:dyDescent="0.2">
      <c r="A63" s="15"/>
      <c r="B63" s="15"/>
      <c r="C63" s="17" t="s">
        <v>14</v>
      </c>
      <c r="D63" s="21">
        <v>3092.8</v>
      </c>
      <c r="E63" s="25">
        <v>3092.79</v>
      </c>
      <c r="F63" s="20">
        <f t="shared" si="1"/>
        <v>99.999676668391089</v>
      </c>
      <c r="G63" s="4"/>
    </row>
    <row r="64" spans="1:7" s="3" customFormat="1" ht="21.95" customHeight="1" x14ac:dyDescent="0.2">
      <c r="A64" s="22"/>
      <c r="B64" s="51"/>
      <c r="C64" s="17" t="s">
        <v>38</v>
      </c>
      <c r="D64" s="32">
        <v>4720</v>
      </c>
      <c r="E64" s="49">
        <v>4720</v>
      </c>
      <c r="F64" s="20">
        <f t="shared" si="1"/>
        <v>100</v>
      </c>
      <c r="G64" s="4"/>
    </row>
    <row r="65" spans="1:7" s="14" customFormat="1" ht="30.75" customHeight="1" x14ac:dyDescent="0.2">
      <c r="A65" s="8" t="s">
        <v>56</v>
      </c>
      <c r="B65" s="44"/>
      <c r="C65" s="30" t="s">
        <v>57</v>
      </c>
      <c r="D65" s="12">
        <f>D66+D70</f>
        <v>179438</v>
      </c>
      <c r="E65" s="12">
        <f>E66+E70</f>
        <v>162382.98000000001</v>
      </c>
      <c r="F65" s="13">
        <f t="shared" si="1"/>
        <v>90.495313144372986</v>
      </c>
      <c r="G65" s="83"/>
    </row>
    <row r="66" spans="1:7" s="3" customFormat="1" ht="21.75" customHeight="1" x14ac:dyDescent="0.2">
      <c r="A66" s="15"/>
      <c r="B66" s="16" t="s">
        <v>58</v>
      </c>
      <c r="C66" s="17" t="s">
        <v>59</v>
      </c>
      <c r="D66" s="19">
        <f>D67+D68+D69</f>
        <v>177938</v>
      </c>
      <c r="E66" s="21">
        <f>E67+E68+E69</f>
        <v>160882.98000000001</v>
      </c>
      <c r="F66" s="20">
        <f t="shared" si="1"/>
        <v>90.415189560408692</v>
      </c>
      <c r="G66" s="4"/>
    </row>
    <row r="67" spans="1:7" s="3" customFormat="1" ht="21.75" customHeight="1" x14ac:dyDescent="0.2">
      <c r="A67" s="15"/>
      <c r="B67" s="16"/>
      <c r="C67" s="17" t="s">
        <v>17</v>
      </c>
      <c r="D67" s="19">
        <v>32363</v>
      </c>
      <c r="E67" s="21">
        <v>32354.799999999999</v>
      </c>
      <c r="F67" s="26">
        <f t="shared" si="1"/>
        <v>99.974662423137531</v>
      </c>
      <c r="G67" s="4"/>
    </row>
    <row r="68" spans="1:7" s="3" customFormat="1" ht="21.75" customHeight="1" x14ac:dyDescent="0.2">
      <c r="A68" s="15"/>
      <c r="B68" s="16"/>
      <c r="C68" s="17" t="s">
        <v>14</v>
      </c>
      <c r="D68" s="19">
        <v>126575</v>
      </c>
      <c r="E68" s="21">
        <v>113194.58</v>
      </c>
      <c r="F68" s="43">
        <f t="shared" si="1"/>
        <v>89.428860359470676</v>
      </c>
      <c r="G68" s="4"/>
    </row>
    <row r="69" spans="1:7" s="3" customFormat="1" ht="21.75" customHeight="1" x14ac:dyDescent="0.2">
      <c r="A69" s="15"/>
      <c r="B69" s="16"/>
      <c r="C69" s="17" t="s">
        <v>38</v>
      </c>
      <c r="D69" s="19">
        <v>19000</v>
      </c>
      <c r="E69" s="21">
        <v>15333.6</v>
      </c>
      <c r="F69" s="20">
        <f t="shared" si="1"/>
        <v>80.703157894736847</v>
      </c>
      <c r="G69" s="4"/>
    </row>
    <row r="70" spans="1:7" s="3" customFormat="1" ht="21.75" customHeight="1" x14ac:dyDescent="0.2">
      <c r="A70" s="15"/>
      <c r="B70" s="16" t="s">
        <v>60</v>
      </c>
      <c r="C70" s="17" t="s">
        <v>61</v>
      </c>
      <c r="D70" s="21">
        <f>D71</f>
        <v>1500</v>
      </c>
      <c r="E70" s="19">
        <f>E71</f>
        <v>1500</v>
      </c>
      <c r="F70" s="26">
        <f t="shared" si="1"/>
        <v>100</v>
      </c>
      <c r="G70" s="4"/>
    </row>
    <row r="71" spans="1:7" s="3" customFormat="1" ht="21.75" customHeight="1" x14ac:dyDescent="0.2">
      <c r="A71" s="15"/>
      <c r="B71" s="16"/>
      <c r="C71" s="17" t="s">
        <v>14</v>
      </c>
      <c r="D71" s="19">
        <v>1500</v>
      </c>
      <c r="E71" s="21">
        <v>1500</v>
      </c>
      <c r="F71" s="43">
        <f t="shared" si="1"/>
        <v>100</v>
      </c>
      <c r="G71" s="4"/>
    </row>
    <row r="72" spans="1:7" s="14" customFormat="1" ht="27.75" customHeight="1" x14ac:dyDescent="0.2">
      <c r="A72" s="8" t="s">
        <v>62</v>
      </c>
      <c r="B72" s="9"/>
      <c r="C72" s="33" t="s">
        <v>63</v>
      </c>
      <c r="D72" s="12">
        <f>D73</f>
        <v>21000</v>
      </c>
      <c r="E72" s="11">
        <f>E73</f>
        <v>10697.15</v>
      </c>
      <c r="F72" s="13">
        <f t="shared" si="1"/>
        <v>50.938809523809525</v>
      </c>
      <c r="G72" s="83"/>
    </row>
    <row r="73" spans="1:7" s="3" customFormat="1" ht="35.25" customHeight="1" x14ac:dyDescent="0.2">
      <c r="A73" s="15"/>
      <c r="B73" s="16" t="s">
        <v>64</v>
      </c>
      <c r="C73" s="17" t="s">
        <v>65</v>
      </c>
      <c r="D73" s="19">
        <f>D74+D75</f>
        <v>21000</v>
      </c>
      <c r="E73" s="21">
        <f>SUM(E74:E75)</f>
        <v>10697.15</v>
      </c>
      <c r="F73" s="43">
        <f t="shared" si="1"/>
        <v>50.938809523809525</v>
      </c>
      <c r="G73" s="4"/>
    </row>
    <row r="74" spans="1:7" s="3" customFormat="1" ht="23.25" customHeight="1" x14ac:dyDescent="0.2">
      <c r="A74" s="15"/>
      <c r="B74" s="23"/>
      <c r="C74" s="17" t="s">
        <v>14</v>
      </c>
      <c r="D74" s="19">
        <v>1000</v>
      </c>
      <c r="E74" s="25">
        <v>400</v>
      </c>
      <c r="F74" s="20">
        <f t="shared" si="1"/>
        <v>40</v>
      </c>
      <c r="G74" s="4"/>
    </row>
    <row r="75" spans="1:7" s="3" customFormat="1" ht="24" customHeight="1" x14ac:dyDescent="0.2">
      <c r="A75" s="45"/>
      <c r="B75" s="46"/>
      <c r="C75" s="47" t="s">
        <v>66</v>
      </c>
      <c r="D75" s="48">
        <v>20000</v>
      </c>
      <c r="E75" s="49">
        <v>10297.15</v>
      </c>
      <c r="F75" s="26">
        <f t="shared" si="1"/>
        <v>51.485749999999996</v>
      </c>
      <c r="G75" s="4"/>
    </row>
    <row r="76" spans="1:7" s="14" customFormat="1" ht="25.5" customHeight="1" x14ac:dyDescent="0.2">
      <c r="A76" s="8" t="s">
        <v>67</v>
      </c>
      <c r="B76" s="9"/>
      <c r="C76" s="33" t="s">
        <v>68</v>
      </c>
      <c r="D76" s="12">
        <f>D77+D79</f>
        <v>42354.09</v>
      </c>
      <c r="E76" s="12">
        <f>E77+E79</f>
        <v>1239.6300000000001</v>
      </c>
      <c r="F76" s="13">
        <f t="shared" si="1"/>
        <v>2.9268247765446032</v>
      </c>
      <c r="G76" s="83"/>
    </row>
    <row r="77" spans="1:7" s="3" customFormat="1" ht="21.75" customHeight="1" x14ac:dyDescent="0.2">
      <c r="A77" s="15"/>
      <c r="B77" s="16" t="s">
        <v>69</v>
      </c>
      <c r="C77" s="50" t="s">
        <v>70</v>
      </c>
      <c r="D77" s="18">
        <f>D78</f>
        <v>2000</v>
      </c>
      <c r="E77" s="18">
        <f>E78</f>
        <v>1239.6300000000001</v>
      </c>
      <c r="F77" s="43">
        <f t="shared" si="1"/>
        <v>61.981499999999997</v>
      </c>
      <c r="G77" s="4"/>
    </row>
    <row r="78" spans="1:7" s="3" customFormat="1" ht="21.75" customHeight="1" x14ac:dyDescent="0.2">
      <c r="A78" s="15"/>
      <c r="B78" s="16"/>
      <c r="C78" s="17" t="s">
        <v>14</v>
      </c>
      <c r="D78" s="19">
        <v>2000</v>
      </c>
      <c r="E78" s="21">
        <v>1239.6300000000001</v>
      </c>
      <c r="F78" s="43">
        <f t="shared" si="1"/>
        <v>61.981499999999997</v>
      </c>
      <c r="G78" s="4"/>
    </row>
    <row r="79" spans="1:7" s="3" customFormat="1" ht="21.75" customHeight="1" x14ac:dyDescent="0.2">
      <c r="A79" s="22"/>
      <c r="B79" s="51" t="s">
        <v>71</v>
      </c>
      <c r="C79" s="50" t="s">
        <v>72</v>
      </c>
      <c r="D79" s="29">
        <f>D80</f>
        <v>40354.089999999997</v>
      </c>
      <c r="E79" s="21">
        <f>E80</f>
        <v>0</v>
      </c>
      <c r="F79" s="43">
        <f t="shared" ref="F79:F111" si="2">E79/D79*100</f>
        <v>0</v>
      </c>
      <c r="G79" s="4"/>
    </row>
    <row r="80" spans="1:7" s="3" customFormat="1" ht="21.75" customHeight="1" x14ac:dyDescent="0.2">
      <c r="A80" s="45"/>
      <c r="B80" s="45"/>
      <c r="C80" s="17" t="s">
        <v>14</v>
      </c>
      <c r="D80" s="49">
        <v>40354.089999999997</v>
      </c>
      <c r="E80" s="32">
        <v>0</v>
      </c>
      <c r="F80" s="43">
        <f t="shared" si="2"/>
        <v>0</v>
      </c>
      <c r="G80" s="4"/>
    </row>
    <row r="81" spans="1:7" s="14" customFormat="1" ht="26.25" customHeight="1" x14ac:dyDescent="0.2">
      <c r="A81" s="8" t="s">
        <v>73</v>
      </c>
      <c r="B81" s="9"/>
      <c r="C81" s="33" t="s">
        <v>74</v>
      </c>
      <c r="D81" s="12">
        <f>D82+D86+D90+D92+D96+D100+D104+D106</f>
        <v>3688024.6300000004</v>
      </c>
      <c r="E81" s="11">
        <f>E82+E86+E90+E92+E96+E100+E104+E106</f>
        <v>3608611.4400000004</v>
      </c>
      <c r="F81" s="13">
        <f t="shared" si="2"/>
        <v>97.846728317538378</v>
      </c>
      <c r="G81" s="83"/>
    </row>
    <row r="82" spans="1:7" s="3" customFormat="1" ht="21.75" customHeight="1" x14ac:dyDescent="0.2">
      <c r="A82" s="15"/>
      <c r="B82" s="23" t="s">
        <v>75</v>
      </c>
      <c r="C82" s="24" t="s">
        <v>76</v>
      </c>
      <c r="D82" s="18">
        <f>D83+D84+D85</f>
        <v>2106773.0300000003</v>
      </c>
      <c r="E82" s="18">
        <f>E83+E84+E85</f>
        <v>2100548.2400000002</v>
      </c>
      <c r="F82" s="43">
        <f t="shared" si="2"/>
        <v>99.704534379766571</v>
      </c>
      <c r="G82" s="4"/>
    </row>
    <row r="83" spans="1:7" s="3" customFormat="1" ht="21.75" customHeight="1" x14ac:dyDescent="0.2">
      <c r="A83" s="15"/>
      <c r="B83" s="23"/>
      <c r="C83" s="17" t="s">
        <v>17</v>
      </c>
      <c r="D83" s="21">
        <v>1734672</v>
      </c>
      <c r="E83" s="21">
        <v>1731663.09</v>
      </c>
      <c r="F83" s="43">
        <f t="shared" si="2"/>
        <v>99.826543000636434</v>
      </c>
      <c r="G83" s="4"/>
    </row>
    <row r="84" spans="1:7" s="3" customFormat="1" ht="21.75" customHeight="1" x14ac:dyDescent="0.2">
      <c r="A84" s="15"/>
      <c r="B84" s="23"/>
      <c r="C84" s="17" t="s">
        <v>14</v>
      </c>
      <c r="D84" s="19">
        <v>275117.03000000003</v>
      </c>
      <c r="E84" s="21">
        <v>274483.49</v>
      </c>
      <c r="F84" s="43">
        <f t="shared" si="2"/>
        <v>99.76971981705384</v>
      </c>
      <c r="G84" s="4"/>
    </row>
    <row r="85" spans="1:7" s="3" customFormat="1" ht="21.75" customHeight="1" x14ac:dyDescent="0.2">
      <c r="A85" s="15"/>
      <c r="B85" s="23"/>
      <c r="C85" s="17" t="s">
        <v>38</v>
      </c>
      <c r="D85" s="19">
        <v>96984</v>
      </c>
      <c r="E85" s="21">
        <v>94401.66</v>
      </c>
      <c r="F85" s="20">
        <f t="shared" si="2"/>
        <v>97.337354615194258</v>
      </c>
      <c r="G85" s="4"/>
    </row>
    <row r="86" spans="1:7" s="3" customFormat="1" ht="21.75" customHeight="1" x14ac:dyDescent="0.2">
      <c r="A86" s="15"/>
      <c r="B86" s="23" t="s">
        <v>78</v>
      </c>
      <c r="C86" s="24" t="s">
        <v>79</v>
      </c>
      <c r="D86" s="19">
        <f>D87+D88+D89</f>
        <v>189799</v>
      </c>
      <c r="E86" s="21">
        <f>E87+E88+E89</f>
        <v>176212.91</v>
      </c>
      <c r="F86" s="43">
        <f t="shared" si="2"/>
        <v>92.841853750546633</v>
      </c>
      <c r="G86" s="4"/>
    </row>
    <row r="87" spans="1:7" s="3" customFormat="1" ht="21.75" customHeight="1" x14ac:dyDescent="0.2">
      <c r="A87" s="15"/>
      <c r="B87" s="23"/>
      <c r="C87" s="17" t="s">
        <v>17</v>
      </c>
      <c r="D87" s="19">
        <v>167429</v>
      </c>
      <c r="E87" s="21">
        <v>154032.32999999999</v>
      </c>
      <c r="F87" s="20">
        <f t="shared" si="2"/>
        <v>91.99859641997503</v>
      </c>
      <c r="G87" s="4"/>
    </row>
    <row r="88" spans="1:7" s="3" customFormat="1" ht="21.75" customHeight="1" x14ac:dyDescent="0.2">
      <c r="A88" s="15"/>
      <c r="B88" s="23"/>
      <c r="C88" s="39" t="s">
        <v>14</v>
      </c>
      <c r="D88" s="32">
        <v>11810</v>
      </c>
      <c r="E88" s="25">
        <v>11782.36</v>
      </c>
      <c r="F88" s="43">
        <f t="shared" si="2"/>
        <v>99.765961049957667</v>
      </c>
      <c r="G88" s="4"/>
    </row>
    <row r="89" spans="1:7" s="3" customFormat="1" ht="21.75" customHeight="1" x14ac:dyDescent="0.2">
      <c r="A89" s="15"/>
      <c r="B89" s="23"/>
      <c r="C89" s="17" t="s">
        <v>38</v>
      </c>
      <c r="D89" s="19">
        <v>10560</v>
      </c>
      <c r="E89" s="21">
        <v>10398.219999999999</v>
      </c>
      <c r="F89" s="20">
        <f t="shared" si="2"/>
        <v>98.467992424242425</v>
      </c>
      <c r="G89" s="4"/>
    </row>
    <row r="90" spans="1:7" s="3" customFormat="1" ht="21.75" customHeight="1" x14ac:dyDescent="0.2">
      <c r="A90" s="37"/>
      <c r="B90" s="38" t="s">
        <v>80</v>
      </c>
      <c r="C90" s="39" t="s">
        <v>81</v>
      </c>
      <c r="D90" s="21">
        <f>D91</f>
        <v>22744</v>
      </c>
      <c r="E90" s="32">
        <f>E91</f>
        <v>21507.39</v>
      </c>
      <c r="F90" s="43">
        <f t="shared" si="2"/>
        <v>94.562917692578267</v>
      </c>
      <c r="G90" s="4"/>
    </row>
    <row r="91" spans="1:7" s="3" customFormat="1" ht="21.75" customHeight="1" x14ac:dyDescent="0.2">
      <c r="A91" s="15"/>
      <c r="B91" s="23"/>
      <c r="C91" s="17" t="s">
        <v>11</v>
      </c>
      <c r="D91" s="19">
        <v>22744</v>
      </c>
      <c r="E91" s="21">
        <v>21507.39</v>
      </c>
      <c r="F91" s="20">
        <f t="shared" si="2"/>
        <v>94.562917692578267</v>
      </c>
      <c r="G91" s="4"/>
    </row>
    <row r="92" spans="1:7" s="3" customFormat="1" ht="21.75" customHeight="1" x14ac:dyDescent="0.2">
      <c r="A92" s="15"/>
      <c r="B92" s="23" t="s">
        <v>82</v>
      </c>
      <c r="C92" s="24" t="s">
        <v>83</v>
      </c>
      <c r="D92" s="21">
        <f>D93+D94+D95</f>
        <v>55418</v>
      </c>
      <c r="E92" s="19">
        <f>E93+E94+E95</f>
        <v>42431.63</v>
      </c>
      <c r="F92" s="20">
        <f t="shared" si="2"/>
        <v>76.566512685409066</v>
      </c>
      <c r="G92" s="4"/>
    </row>
    <row r="93" spans="1:7" s="3" customFormat="1" ht="21.75" customHeight="1" x14ac:dyDescent="0.2">
      <c r="A93" s="15"/>
      <c r="B93" s="23"/>
      <c r="C93" s="17" t="s">
        <v>17</v>
      </c>
      <c r="D93" s="19">
        <v>52091</v>
      </c>
      <c r="E93" s="21">
        <v>39592.79</v>
      </c>
      <c r="F93" s="20">
        <f t="shared" si="2"/>
        <v>76.00696857422588</v>
      </c>
      <c r="G93" s="4"/>
    </row>
    <row r="94" spans="1:7" s="3" customFormat="1" ht="21.75" customHeight="1" x14ac:dyDescent="0.2">
      <c r="A94" s="15"/>
      <c r="B94" s="23"/>
      <c r="C94" s="24" t="s">
        <v>14</v>
      </c>
      <c r="D94" s="19">
        <v>2707</v>
      </c>
      <c r="E94" s="21">
        <v>2361</v>
      </c>
      <c r="F94" s="20">
        <f t="shared" si="2"/>
        <v>87.21832286664204</v>
      </c>
      <c r="G94" s="4"/>
    </row>
    <row r="95" spans="1:7" s="3" customFormat="1" ht="21.75" customHeight="1" x14ac:dyDescent="0.2">
      <c r="A95" s="15"/>
      <c r="B95" s="23"/>
      <c r="C95" s="17" t="s">
        <v>38</v>
      </c>
      <c r="D95" s="19">
        <v>620</v>
      </c>
      <c r="E95" s="21">
        <v>477.84</v>
      </c>
      <c r="F95" s="20">
        <f t="shared" si="2"/>
        <v>77.070967741935476</v>
      </c>
      <c r="G95" s="4"/>
    </row>
    <row r="96" spans="1:7" s="3" customFormat="1" ht="21.75" customHeight="1" x14ac:dyDescent="0.2">
      <c r="A96" s="15"/>
      <c r="B96" s="23" t="s">
        <v>84</v>
      </c>
      <c r="C96" s="24" t="s">
        <v>85</v>
      </c>
      <c r="D96" s="19">
        <f>D97+D98+D99</f>
        <v>791395</v>
      </c>
      <c r="E96" s="21">
        <f>E97+E98+E99</f>
        <v>789089.82000000007</v>
      </c>
      <c r="F96" s="43">
        <f t="shared" si="2"/>
        <v>99.70871941318812</v>
      </c>
      <c r="G96" s="4"/>
    </row>
    <row r="97" spans="1:7" s="3" customFormat="1" ht="21.75" customHeight="1" x14ac:dyDescent="0.2">
      <c r="A97" s="15"/>
      <c r="B97" s="23"/>
      <c r="C97" s="17" t="s">
        <v>17</v>
      </c>
      <c r="D97" s="19">
        <v>607167</v>
      </c>
      <c r="E97" s="21">
        <v>607153.55000000005</v>
      </c>
      <c r="F97" s="43">
        <f t="shared" si="2"/>
        <v>99.997784793969373</v>
      </c>
      <c r="G97" s="4"/>
    </row>
    <row r="98" spans="1:7" s="3" customFormat="1" ht="21.75" customHeight="1" x14ac:dyDescent="0.2">
      <c r="A98" s="15"/>
      <c r="B98" s="23"/>
      <c r="C98" s="39" t="s">
        <v>14</v>
      </c>
      <c r="D98" s="19">
        <v>148616</v>
      </c>
      <c r="E98" s="21">
        <v>146334.66</v>
      </c>
      <c r="F98" s="20">
        <f t="shared" si="2"/>
        <v>98.464943209344895</v>
      </c>
      <c r="G98" s="4"/>
    </row>
    <row r="99" spans="1:7" s="3" customFormat="1" ht="21.75" customHeight="1" x14ac:dyDescent="0.2">
      <c r="A99" s="15"/>
      <c r="B99" s="23"/>
      <c r="C99" s="17" t="s">
        <v>38</v>
      </c>
      <c r="D99" s="19">
        <v>35612</v>
      </c>
      <c r="E99" s="21">
        <v>35601.61</v>
      </c>
      <c r="F99" s="26">
        <f t="shared" si="2"/>
        <v>99.970824441199596</v>
      </c>
      <c r="G99" s="4"/>
    </row>
    <row r="100" spans="1:7" s="3" customFormat="1" ht="21.75" customHeight="1" x14ac:dyDescent="0.2">
      <c r="A100" s="37"/>
      <c r="B100" s="38" t="s">
        <v>86</v>
      </c>
      <c r="C100" s="39" t="s">
        <v>87</v>
      </c>
      <c r="D100" s="32">
        <f>D101+D102+D103</f>
        <v>304239</v>
      </c>
      <c r="E100" s="25">
        <f>E101+E102+E103</f>
        <v>269825.78000000003</v>
      </c>
      <c r="F100" s="43">
        <f t="shared" si="2"/>
        <v>88.688754564667917</v>
      </c>
      <c r="G100" s="4"/>
    </row>
    <row r="101" spans="1:7" s="3" customFormat="1" ht="21.75" customHeight="1" x14ac:dyDescent="0.2">
      <c r="A101" s="15"/>
      <c r="B101" s="23"/>
      <c r="C101" s="17" t="s">
        <v>17</v>
      </c>
      <c r="D101" s="19">
        <v>23120</v>
      </c>
      <c r="E101" s="21">
        <v>22885.37</v>
      </c>
      <c r="F101" s="20">
        <f t="shared" si="2"/>
        <v>98.985164359861585</v>
      </c>
      <c r="G101" s="4"/>
    </row>
    <row r="102" spans="1:7" s="3" customFormat="1" ht="21.75" customHeight="1" x14ac:dyDescent="0.2">
      <c r="A102" s="15"/>
      <c r="B102" s="23"/>
      <c r="C102" s="17" t="s">
        <v>14</v>
      </c>
      <c r="D102" s="19">
        <v>86390</v>
      </c>
      <c r="E102" s="21">
        <v>53556.41</v>
      </c>
      <c r="F102" s="43">
        <f t="shared" si="2"/>
        <v>61.993760851950462</v>
      </c>
      <c r="G102" s="4"/>
    </row>
    <row r="103" spans="1:7" s="3" customFormat="1" ht="21.75" customHeight="1" x14ac:dyDescent="0.2">
      <c r="A103" s="15"/>
      <c r="B103" s="23"/>
      <c r="C103" s="17" t="s">
        <v>11</v>
      </c>
      <c r="D103" s="19">
        <v>194729</v>
      </c>
      <c r="E103" s="21">
        <v>193384</v>
      </c>
      <c r="F103" s="43">
        <f t="shared" si="2"/>
        <v>99.309296509508087</v>
      </c>
      <c r="G103" s="4"/>
    </row>
    <row r="104" spans="1:7" s="3" customFormat="1" ht="21.75" customHeight="1" x14ac:dyDescent="0.2">
      <c r="A104" s="15"/>
      <c r="B104" s="23" t="s">
        <v>88</v>
      </c>
      <c r="C104" s="24" t="s">
        <v>89</v>
      </c>
      <c r="D104" s="21">
        <f>D105</f>
        <v>8270</v>
      </c>
      <c r="E104" s="19">
        <f>E105</f>
        <v>7979.86</v>
      </c>
      <c r="F104" s="43">
        <f t="shared" si="2"/>
        <v>96.491656590084645</v>
      </c>
      <c r="G104" s="4"/>
    </row>
    <row r="105" spans="1:7" s="3" customFormat="1" ht="21.75" customHeight="1" x14ac:dyDescent="0.2">
      <c r="A105" s="15"/>
      <c r="B105" s="23"/>
      <c r="C105" s="17" t="s">
        <v>14</v>
      </c>
      <c r="D105" s="28">
        <v>8270</v>
      </c>
      <c r="E105" s="29">
        <v>7979.86</v>
      </c>
      <c r="F105" s="43">
        <f t="shared" si="2"/>
        <v>96.491656590084645</v>
      </c>
      <c r="G105" s="4"/>
    </row>
    <row r="106" spans="1:7" s="3" customFormat="1" ht="21.75" customHeight="1" x14ac:dyDescent="0.2">
      <c r="A106" s="15"/>
      <c r="B106" s="23" t="s">
        <v>90</v>
      </c>
      <c r="C106" s="24" t="s">
        <v>16</v>
      </c>
      <c r="D106" s="21">
        <f>D107+D108+D109+D110+D111</f>
        <v>209386.6</v>
      </c>
      <c r="E106" s="21">
        <f>E107+E108+E109+E110+E111</f>
        <v>201015.81</v>
      </c>
      <c r="F106" s="20">
        <f t="shared" si="2"/>
        <v>96.002232234536507</v>
      </c>
      <c r="G106" s="4"/>
    </row>
    <row r="107" spans="1:7" s="3" customFormat="1" ht="21.75" customHeight="1" x14ac:dyDescent="0.2">
      <c r="A107" s="15"/>
      <c r="B107" s="23"/>
      <c r="C107" s="17" t="s">
        <v>17</v>
      </c>
      <c r="D107" s="19">
        <v>300</v>
      </c>
      <c r="E107" s="21">
        <v>0</v>
      </c>
      <c r="F107" s="20">
        <f t="shared" si="2"/>
        <v>0</v>
      </c>
      <c r="G107" s="4"/>
    </row>
    <row r="108" spans="1:7" s="3" customFormat="1" ht="21.75" customHeight="1" x14ac:dyDescent="0.2">
      <c r="A108" s="15"/>
      <c r="B108" s="23"/>
      <c r="C108" s="17" t="s">
        <v>14</v>
      </c>
      <c r="D108" s="19">
        <v>32097</v>
      </c>
      <c r="E108" s="21">
        <v>30024</v>
      </c>
      <c r="F108" s="43">
        <f t="shared" si="2"/>
        <v>93.541452472193669</v>
      </c>
      <c r="G108" s="4"/>
    </row>
    <row r="109" spans="1:7" s="3" customFormat="1" ht="21.75" customHeight="1" x14ac:dyDescent="0.2">
      <c r="A109" s="15"/>
      <c r="B109" s="23"/>
      <c r="C109" s="17" t="s">
        <v>38</v>
      </c>
      <c r="D109" s="19">
        <v>4962</v>
      </c>
      <c r="E109" s="21">
        <v>4960</v>
      </c>
      <c r="F109" s="43">
        <f t="shared" si="2"/>
        <v>99.959693671906493</v>
      </c>
      <c r="G109" s="4"/>
    </row>
    <row r="110" spans="1:7" s="3" customFormat="1" ht="21.75" customHeight="1" x14ac:dyDescent="0.2">
      <c r="A110" s="15"/>
      <c r="B110" s="23"/>
      <c r="C110" s="24" t="s">
        <v>11</v>
      </c>
      <c r="D110" s="19">
        <v>5632</v>
      </c>
      <c r="E110" s="21">
        <v>5631.53</v>
      </c>
      <c r="F110" s="20">
        <f t="shared" si="2"/>
        <v>99.991654829545453</v>
      </c>
      <c r="G110" s="4"/>
    </row>
    <row r="111" spans="1:7" s="3" customFormat="1" ht="24.75" customHeight="1" x14ac:dyDescent="0.2">
      <c r="A111" s="22"/>
      <c r="B111" s="51"/>
      <c r="C111" s="47" t="s">
        <v>77</v>
      </c>
      <c r="D111" s="32">
        <v>166395.6</v>
      </c>
      <c r="E111" s="25">
        <v>160400.28</v>
      </c>
      <c r="F111" s="26">
        <f t="shared" si="2"/>
        <v>96.396947996221044</v>
      </c>
      <c r="G111" s="4"/>
    </row>
    <row r="112" spans="1:7" s="14" customFormat="1" ht="25.5" customHeight="1" x14ac:dyDescent="0.2">
      <c r="A112" s="8" t="s">
        <v>91</v>
      </c>
      <c r="B112" s="44"/>
      <c r="C112" s="33" t="s">
        <v>92</v>
      </c>
      <c r="D112" s="12">
        <f>D113+D115+D119</f>
        <v>50550</v>
      </c>
      <c r="E112" s="12">
        <f>E113+E115+E119</f>
        <v>45840.32</v>
      </c>
      <c r="F112" s="13">
        <f t="shared" ref="F112:F142" si="3">E112/D112*100</f>
        <v>90.683125618199796</v>
      </c>
      <c r="G112" s="83"/>
    </row>
    <row r="113" spans="1:7" s="3" customFormat="1" ht="21.75" customHeight="1" x14ac:dyDescent="0.2">
      <c r="A113" s="15"/>
      <c r="B113" s="16" t="s">
        <v>93</v>
      </c>
      <c r="C113" s="17" t="s">
        <v>94</v>
      </c>
      <c r="D113" s="18">
        <f>D114</f>
        <v>500</v>
      </c>
      <c r="E113" s="19">
        <f>E114</f>
        <v>300</v>
      </c>
      <c r="F113" s="52">
        <f t="shared" si="3"/>
        <v>60</v>
      </c>
      <c r="G113" s="4"/>
    </row>
    <row r="114" spans="1:7" s="3" customFormat="1" ht="21.75" customHeight="1" x14ac:dyDescent="0.2">
      <c r="A114" s="15"/>
      <c r="B114" s="16"/>
      <c r="C114" s="39" t="s">
        <v>14</v>
      </c>
      <c r="D114" s="19">
        <v>500</v>
      </c>
      <c r="E114" s="21">
        <v>300</v>
      </c>
      <c r="F114" s="20">
        <f t="shared" si="3"/>
        <v>60</v>
      </c>
      <c r="G114" s="4"/>
    </row>
    <row r="115" spans="1:7" s="3" customFormat="1" ht="21.75" customHeight="1" x14ac:dyDescent="0.2">
      <c r="A115" s="15"/>
      <c r="B115" s="16" t="s">
        <v>95</v>
      </c>
      <c r="C115" s="17" t="s">
        <v>96</v>
      </c>
      <c r="D115" s="19">
        <f>D116+D117+D118</f>
        <v>47500</v>
      </c>
      <c r="E115" s="21">
        <f>E116+E117+E118</f>
        <v>42990.32</v>
      </c>
      <c r="F115" s="20">
        <f t="shared" si="3"/>
        <v>90.505936842105257</v>
      </c>
      <c r="G115" s="4"/>
    </row>
    <row r="116" spans="1:7" s="3" customFormat="1" ht="21.75" customHeight="1" x14ac:dyDescent="0.2">
      <c r="A116" s="15"/>
      <c r="B116" s="16"/>
      <c r="C116" s="17" t="s">
        <v>17</v>
      </c>
      <c r="D116" s="19">
        <v>1000</v>
      </c>
      <c r="E116" s="21">
        <v>300</v>
      </c>
      <c r="F116" s="20">
        <f t="shared" si="3"/>
        <v>30</v>
      </c>
      <c r="G116" s="4"/>
    </row>
    <row r="117" spans="1:7" s="3" customFormat="1" ht="21.75" customHeight="1" x14ac:dyDescent="0.2">
      <c r="A117" s="15"/>
      <c r="B117" s="16"/>
      <c r="C117" s="17" t="s">
        <v>14</v>
      </c>
      <c r="D117" s="19">
        <v>27130</v>
      </c>
      <c r="E117" s="21">
        <v>23320.32</v>
      </c>
      <c r="F117" s="20">
        <f t="shared" si="3"/>
        <v>85.957685219314399</v>
      </c>
      <c r="G117" s="4"/>
    </row>
    <row r="118" spans="1:7" s="3" customFormat="1" ht="21.75" customHeight="1" x14ac:dyDescent="0.2">
      <c r="A118" s="53"/>
      <c r="B118" s="54"/>
      <c r="C118" s="55" t="s">
        <v>38</v>
      </c>
      <c r="D118" s="28">
        <v>19370</v>
      </c>
      <c r="E118" s="29">
        <v>19370</v>
      </c>
      <c r="F118" s="43">
        <f t="shared" si="3"/>
        <v>100</v>
      </c>
      <c r="G118" s="4"/>
    </row>
    <row r="119" spans="1:7" s="3" customFormat="1" ht="21.75" customHeight="1" x14ac:dyDescent="0.2">
      <c r="A119" s="53"/>
      <c r="B119" s="53" t="s">
        <v>97</v>
      </c>
      <c r="C119" s="17" t="s">
        <v>16</v>
      </c>
      <c r="D119" s="21">
        <f>D120</f>
        <v>2550</v>
      </c>
      <c r="E119" s="56">
        <f>E120</f>
        <v>2550</v>
      </c>
      <c r="F119" s="43">
        <f t="shared" si="3"/>
        <v>100</v>
      </c>
      <c r="G119" s="4"/>
    </row>
    <row r="120" spans="1:7" s="3" customFormat="1" ht="21.75" customHeight="1" x14ac:dyDescent="0.2">
      <c r="A120" s="45"/>
      <c r="B120" s="45"/>
      <c r="C120" s="17" t="s">
        <v>14</v>
      </c>
      <c r="D120" s="57">
        <v>2550</v>
      </c>
      <c r="E120" s="49">
        <v>2550</v>
      </c>
      <c r="F120" s="43">
        <f t="shared" si="3"/>
        <v>100</v>
      </c>
      <c r="G120" s="4"/>
    </row>
    <row r="121" spans="1:7" s="14" customFormat="1" ht="25.5" customHeight="1" x14ac:dyDescent="0.2">
      <c r="A121" s="8" t="s">
        <v>98</v>
      </c>
      <c r="B121" s="44"/>
      <c r="C121" s="33" t="s">
        <v>99</v>
      </c>
      <c r="D121" s="12">
        <f>D122+D124+D126+D131+D133+D135+D137+D139+D143+D145+D147</f>
        <v>1730085.73</v>
      </c>
      <c r="E121" s="12">
        <f>E122+E124+E126+E131+E133+E135+E137+E139+E143+E145+E147</f>
        <v>1665951.1900000002</v>
      </c>
      <c r="F121" s="13">
        <f t="shared" si="3"/>
        <v>96.292984856883379</v>
      </c>
      <c r="G121" s="83"/>
    </row>
    <row r="122" spans="1:7" s="3" customFormat="1" ht="30.75" customHeight="1" x14ac:dyDescent="0.2">
      <c r="A122" s="22"/>
      <c r="B122" s="51" t="s">
        <v>100</v>
      </c>
      <c r="C122" s="24" t="s">
        <v>101</v>
      </c>
      <c r="D122" s="18">
        <f>D123</f>
        <v>1000</v>
      </c>
      <c r="E122" s="58">
        <f>E123</f>
        <v>102</v>
      </c>
      <c r="F122" s="59">
        <f t="shared" si="3"/>
        <v>10.199999999999999</v>
      </c>
      <c r="G122" s="4"/>
    </row>
    <row r="123" spans="1:7" s="3" customFormat="1" ht="23.25" customHeight="1" x14ac:dyDescent="0.2">
      <c r="A123" s="15"/>
      <c r="B123" s="15"/>
      <c r="C123" s="17" t="s">
        <v>14</v>
      </c>
      <c r="D123" s="21">
        <v>1000</v>
      </c>
      <c r="E123" s="21">
        <v>102</v>
      </c>
      <c r="F123" s="20">
        <f t="shared" si="3"/>
        <v>10.199999999999999</v>
      </c>
      <c r="G123" s="4"/>
    </row>
    <row r="124" spans="1:7" s="3" customFormat="1" ht="23.25" customHeight="1" x14ac:dyDescent="0.2">
      <c r="A124" s="15"/>
      <c r="B124" s="16" t="s">
        <v>102</v>
      </c>
      <c r="C124" s="60" t="s">
        <v>103</v>
      </c>
      <c r="D124" s="41">
        <f>D125</f>
        <v>1000</v>
      </c>
      <c r="E124" s="41">
        <f>E125</f>
        <v>1000</v>
      </c>
      <c r="F124" s="20">
        <f t="shared" si="3"/>
        <v>100</v>
      </c>
      <c r="G124" s="4"/>
    </row>
    <row r="125" spans="1:7" s="3" customFormat="1" ht="23.25" customHeight="1" x14ac:dyDescent="0.2">
      <c r="A125" s="15"/>
      <c r="B125" s="16"/>
      <c r="C125" s="17" t="s">
        <v>14</v>
      </c>
      <c r="D125" s="41">
        <v>1000</v>
      </c>
      <c r="E125" s="41">
        <v>1000</v>
      </c>
      <c r="F125" s="20">
        <f t="shared" si="3"/>
        <v>100</v>
      </c>
      <c r="G125" s="4"/>
    </row>
    <row r="126" spans="1:7" s="3" customFormat="1" ht="53.25" customHeight="1" x14ac:dyDescent="0.2">
      <c r="A126" s="15"/>
      <c r="B126" s="16" t="s">
        <v>104</v>
      </c>
      <c r="C126" s="42" t="s">
        <v>105</v>
      </c>
      <c r="D126" s="41">
        <f>D127+D128+D129+D130</f>
        <v>1147194.08</v>
      </c>
      <c r="E126" s="41">
        <f>E127+E128+E129+E130</f>
        <v>1118368.92</v>
      </c>
      <c r="F126" s="52">
        <f t="shared" si="3"/>
        <v>97.487333616644861</v>
      </c>
      <c r="G126" s="4"/>
    </row>
    <row r="127" spans="1:7" s="3" customFormat="1" ht="21.75" customHeight="1" x14ac:dyDescent="0.2">
      <c r="A127" s="15"/>
      <c r="B127" s="16"/>
      <c r="C127" s="17" t="s">
        <v>17</v>
      </c>
      <c r="D127" s="19">
        <v>46463</v>
      </c>
      <c r="E127" s="21">
        <v>45282.95</v>
      </c>
      <c r="F127" s="20">
        <f t="shared" si="3"/>
        <v>97.46023717796956</v>
      </c>
      <c r="G127" s="4"/>
    </row>
    <row r="128" spans="1:7" s="3" customFormat="1" ht="21.75" customHeight="1" x14ac:dyDescent="0.2">
      <c r="A128" s="15"/>
      <c r="B128" s="16"/>
      <c r="C128" s="17" t="s">
        <v>14</v>
      </c>
      <c r="D128" s="19">
        <v>11007.08</v>
      </c>
      <c r="E128" s="21">
        <v>10081.52</v>
      </c>
      <c r="F128" s="20">
        <f t="shared" si="3"/>
        <v>91.591230371724379</v>
      </c>
      <c r="G128" s="4"/>
    </row>
    <row r="129" spans="1:7" s="3" customFormat="1" ht="21.75" customHeight="1" x14ac:dyDescent="0.2">
      <c r="A129" s="15"/>
      <c r="B129" s="16"/>
      <c r="C129" s="17" t="s">
        <v>38</v>
      </c>
      <c r="D129" s="19">
        <v>1089032</v>
      </c>
      <c r="E129" s="21">
        <v>1062312.45</v>
      </c>
      <c r="F129" s="20">
        <f t="shared" si="3"/>
        <v>97.546486237319002</v>
      </c>
      <c r="G129" s="4"/>
    </row>
    <row r="130" spans="1:7" s="3" customFormat="1" ht="21.75" customHeight="1" x14ac:dyDescent="0.2">
      <c r="A130" s="15"/>
      <c r="B130" s="16"/>
      <c r="C130" s="17" t="s">
        <v>11</v>
      </c>
      <c r="D130" s="21">
        <v>692</v>
      </c>
      <c r="E130" s="19">
        <v>692</v>
      </c>
      <c r="F130" s="20">
        <f t="shared" si="3"/>
        <v>100</v>
      </c>
      <c r="G130" s="4"/>
    </row>
    <row r="131" spans="1:7" s="3" customFormat="1" ht="81.75" customHeight="1" x14ac:dyDescent="0.2">
      <c r="A131" s="15"/>
      <c r="B131" s="16" t="s">
        <v>106</v>
      </c>
      <c r="C131" s="31" t="s">
        <v>107</v>
      </c>
      <c r="D131" s="21">
        <f>D132</f>
        <v>8554</v>
      </c>
      <c r="E131" s="19">
        <f>E132</f>
        <v>7903.83</v>
      </c>
      <c r="F131" s="20">
        <f t="shared" si="3"/>
        <v>92.399228431143314</v>
      </c>
      <c r="G131" s="4"/>
    </row>
    <row r="132" spans="1:7" s="3" customFormat="1" ht="21.75" customHeight="1" x14ac:dyDescent="0.2">
      <c r="A132" s="15"/>
      <c r="B132" s="16"/>
      <c r="C132" s="17" t="s">
        <v>14</v>
      </c>
      <c r="D132" s="19">
        <v>8554</v>
      </c>
      <c r="E132" s="21">
        <v>7903.83</v>
      </c>
      <c r="F132" s="20">
        <f t="shared" si="3"/>
        <v>92.399228431143314</v>
      </c>
      <c r="G132" s="4"/>
    </row>
    <row r="133" spans="1:7" s="3" customFormat="1" ht="33.75" customHeight="1" x14ac:dyDescent="0.2">
      <c r="A133" s="15"/>
      <c r="B133" s="16" t="s">
        <v>108</v>
      </c>
      <c r="C133" s="61" t="s">
        <v>109</v>
      </c>
      <c r="D133" s="21">
        <f>D134</f>
        <v>85740.94</v>
      </c>
      <c r="E133" s="21">
        <f>E134</f>
        <v>79128.36</v>
      </c>
      <c r="F133" s="20">
        <f t="shared" si="3"/>
        <v>92.287721594841386</v>
      </c>
      <c r="G133" s="4"/>
    </row>
    <row r="134" spans="1:7" s="3" customFormat="1" ht="21.75" customHeight="1" x14ac:dyDescent="0.2">
      <c r="A134" s="15"/>
      <c r="B134" s="16"/>
      <c r="C134" s="17" t="s">
        <v>38</v>
      </c>
      <c r="D134" s="19">
        <v>85740.94</v>
      </c>
      <c r="E134" s="21">
        <v>79128.36</v>
      </c>
      <c r="F134" s="20">
        <f t="shared" si="3"/>
        <v>92.287721594841386</v>
      </c>
      <c r="G134" s="4"/>
    </row>
    <row r="135" spans="1:7" s="3" customFormat="1" ht="21.75" customHeight="1" x14ac:dyDescent="0.2">
      <c r="A135" s="15"/>
      <c r="B135" s="16" t="s">
        <v>110</v>
      </c>
      <c r="C135" s="17" t="s">
        <v>111</v>
      </c>
      <c r="D135" s="21">
        <f>D136</f>
        <v>12096</v>
      </c>
      <c r="E135" s="19">
        <f>E136</f>
        <v>11049.25</v>
      </c>
      <c r="F135" s="20">
        <f t="shared" si="3"/>
        <v>91.346312830687822</v>
      </c>
      <c r="G135" s="4"/>
    </row>
    <row r="136" spans="1:7" s="3" customFormat="1" ht="21.75" customHeight="1" x14ac:dyDescent="0.2">
      <c r="A136" s="15"/>
      <c r="B136" s="15"/>
      <c r="C136" s="17" t="s">
        <v>38</v>
      </c>
      <c r="D136" s="21">
        <v>12096</v>
      </c>
      <c r="E136" s="21">
        <v>11049.25</v>
      </c>
      <c r="F136" s="20">
        <f t="shared" si="3"/>
        <v>91.346312830687822</v>
      </c>
      <c r="G136" s="4"/>
    </row>
    <row r="137" spans="1:7" s="3" customFormat="1" ht="21.75" customHeight="1" x14ac:dyDescent="0.2">
      <c r="A137" s="15"/>
      <c r="B137" s="16" t="s">
        <v>112</v>
      </c>
      <c r="C137" s="24" t="s">
        <v>113</v>
      </c>
      <c r="D137" s="21">
        <f>D138</f>
        <v>57555</v>
      </c>
      <c r="E137" s="19">
        <f>E138</f>
        <v>54239.31</v>
      </c>
      <c r="F137" s="20">
        <f t="shared" si="3"/>
        <v>94.239093041438622</v>
      </c>
      <c r="G137" s="4"/>
    </row>
    <row r="138" spans="1:7" s="3" customFormat="1" ht="21.75" customHeight="1" x14ac:dyDescent="0.2">
      <c r="A138" s="15"/>
      <c r="B138" s="16"/>
      <c r="C138" s="17" t="s">
        <v>38</v>
      </c>
      <c r="D138" s="19">
        <v>57555</v>
      </c>
      <c r="E138" s="21">
        <v>54239.31</v>
      </c>
      <c r="F138" s="20">
        <f t="shared" si="3"/>
        <v>94.239093041438622</v>
      </c>
      <c r="G138" s="4"/>
    </row>
    <row r="139" spans="1:7" s="3" customFormat="1" ht="21.75" customHeight="1" x14ac:dyDescent="0.2">
      <c r="A139" s="15"/>
      <c r="B139" s="16" t="s">
        <v>114</v>
      </c>
      <c r="C139" s="61" t="s">
        <v>115</v>
      </c>
      <c r="D139" s="21">
        <f>D140+D141+D142</f>
        <v>174647</v>
      </c>
      <c r="E139" s="21">
        <f>E140+E141+E142</f>
        <v>163932.32</v>
      </c>
      <c r="F139" s="20">
        <f t="shared" si="3"/>
        <v>93.864950442893374</v>
      </c>
      <c r="G139" s="4"/>
    </row>
    <row r="140" spans="1:7" s="3" customFormat="1" ht="21.75" customHeight="1" x14ac:dyDescent="0.2">
      <c r="A140" s="15"/>
      <c r="B140" s="16"/>
      <c r="C140" s="17" t="s">
        <v>17</v>
      </c>
      <c r="D140" s="19">
        <v>156365</v>
      </c>
      <c r="E140" s="21">
        <v>148693.5</v>
      </c>
      <c r="F140" s="20">
        <f t="shared" si="3"/>
        <v>95.093850925718669</v>
      </c>
      <c r="G140" s="4"/>
    </row>
    <row r="141" spans="1:7" s="3" customFormat="1" ht="21.75" customHeight="1" x14ac:dyDescent="0.2">
      <c r="A141" s="15"/>
      <c r="B141" s="16"/>
      <c r="C141" s="17" t="s">
        <v>14</v>
      </c>
      <c r="D141" s="19">
        <v>17932</v>
      </c>
      <c r="E141" s="21">
        <v>15238.82</v>
      </c>
      <c r="F141" s="20">
        <f t="shared" si="3"/>
        <v>84.98115101494534</v>
      </c>
      <c r="G141" s="4"/>
    </row>
    <row r="142" spans="1:7" s="3" customFormat="1" ht="21.75" customHeight="1" x14ac:dyDescent="0.2">
      <c r="A142" s="15"/>
      <c r="B142" s="16"/>
      <c r="C142" s="17" t="s">
        <v>38</v>
      </c>
      <c r="D142" s="21">
        <v>350</v>
      </c>
      <c r="E142" s="19">
        <v>0</v>
      </c>
      <c r="F142" s="20">
        <f t="shared" si="3"/>
        <v>0</v>
      </c>
      <c r="G142" s="4"/>
    </row>
    <row r="143" spans="1:7" s="3" customFormat="1" ht="21.75" customHeight="1" x14ac:dyDescent="0.2">
      <c r="A143" s="15"/>
      <c r="B143" s="16" t="s">
        <v>116</v>
      </c>
      <c r="C143" s="61" t="s">
        <v>117</v>
      </c>
      <c r="D143" s="21">
        <f>D144</f>
        <v>22400</v>
      </c>
      <c r="E143" s="19">
        <f>E144</f>
        <v>22398.31</v>
      </c>
      <c r="F143" s="20">
        <f t="shared" ref="F143:F173" si="4">E143/D143*100</f>
        <v>99.992455357142859</v>
      </c>
      <c r="G143" s="4"/>
    </row>
    <row r="144" spans="1:7" s="3" customFormat="1" ht="21.75" customHeight="1" x14ac:dyDescent="0.2">
      <c r="A144" s="15"/>
      <c r="B144" s="16"/>
      <c r="C144" s="17" t="s">
        <v>14</v>
      </c>
      <c r="D144" s="19">
        <v>22400</v>
      </c>
      <c r="E144" s="21">
        <v>22398.31</v>
      </c>
      <c r="F144" s="20">
        <f t="shared" si="4"/>
        <v>99.992455357142859</v>
      </c>
      <c r="G144" s="4"/>
    </row>
    <row r="145" spans="1:7" s="3" customFormat="1" ht="24" customHeight="1" x14ac:dyDescent="0.2">
      <c r="A145" s="15"/>
      <c r="B145" s="16" t="s">
        <v>118</v>
      </c>
      <c r="C145" s="24" t="s">
        <v>119</v>
      </c>
      <c r="D145" s="21">
        <f>D146</f>
        <v>42500</v>
      </c>
      <c r="E145" s="19">
        <f>E146</f>
        <v>41135.43</v>
      </c>
      <c r="F145" s="20">
        <f t="shared" si="4"/>
        <v>96.789247058823534</v>
      </c>
      <c r="G145" s="4"/>
    </row>
    <row r="146" spans="1:7" s="3" customFormat="1" ht="21.75" customHeight="1" x14ac:dyDescent="0.2">
      <c r="A146" s="15"/>
      <c r="B146" s="16"/>
      <c r="C146" s="17" t="s">
        <v>14</v>
      </c>
      <c r="D146" s="21">
        <v>42500</v>
      </c>
      <c r="E146" s="19">
        <v>41135.43</v>
      </c>
      <c r="F146" s="20">
        <f t="shared" si="4"/>
        <v>96.789247058823534</v>
      </c>
      <c r="G146" s="4"/>
    </row>
    <row r="147" spans="1:7" s="3" customFormat="1" ht="21.75" customHeight="1" x14ac:dyDescent="0.2">
      <c r="A147" s="15"/>
      <c r="B147" s="16" t="s">
        <v>120</v>
      </c>
      <c r="C147" s="17" t="s">
        <v>16</v>
      </c>
      <c r="D147" s="21">
        <f>SUM(D148:D151)</f>
        <v>177398.71</v>
      </c>
      <c r="E147" s="21">
        <f>SUM(E148:E151)</f>
        <v>166693.46</v>
      </c>
      <c r="F147" s="20">
        <f t="shared" si="4"/>
        <v>93.965429624601001</v>
      </c>
      <c r="G147" s="4"/>
    </row>
    <row r="148" spans="1:7" s="3" customFormat="1" ht="21.75" customHeight="1" x14ac:dyDescent="0.2">
      <c r="A148" s="15"/>
      <c r="B148" s="16"/>
      <c r="C148" s="17" t="s">
        <v>17</v>
      </c>
      <c r="D148" s="21">
        <v>152</v>
      </c>
      <c r="E148" s="19">
        <v>151.99</v>
      </c>
      <c r="F148" s="20">
        <f t="shared" si="4"/>
        <v>99.993421052631575</v>
      </c>
      <c r="G148" s="4"/>
    </row>
    <row r="149" spans="1:7" s="3" customFormat="1" ht="21.75" customHeight="1" x14ac:dyDescent="0.2">
      <c r="A149" s="15"/>
      <c r="B149" s="16"/>
      <c r="C149" s="17" t="s">
        <v>14</v>
      </c>
      <c r="D149" s="19">
        <v>740</v>
      </c>
      <c r="E149" s="21">
        <v>725.99</v>
      </c>
      <c r="F149" s="20">
        <f t="shared" si="4"/>
        <v>98.106756756756766</v>
      </c>
      <c r="G149" s="4"/>
    </row>
    <row r="150" spans="1:7" s="3" customFormat="1" ht="21.75" customHeight="1" x14ac:dyDescent="0.2">
      <c r="A150" s="15"/>
      <c r="B150" s="16"/>
      <c r="C150" s="17" t="s">
        <v>38</v>
      </c>
      <c r="D150" s="19">
        <v>115668</v>
      </c>
      <c r="E150" s="21">
        <v>107283</v>
      </c>
      <c r="F150" s="20">
        <f t="shared" si="4"/>
        <v>92.750804025313826</v>
      </c>
      <c r="G150" s="4"/>
    </row>
    <row r="151" spans="1:7" s="3" customFormat="1" ht="21.75" customHeight="1" x14ac:dyDescent="0.2">
      <c r="A151" s="22"/>
      <c r="B151" s="1"/>
      <c r="C151" s="24" t="s">
        <v>77</v>
      </c>
      <c r="D151" s="62">
        <v>60838.71</v>
      </c>
      <c r="E151" s="25">
        <v>58532.480000000003</v>
      </c>
      <c r="F151" s="43">
        <f t="shared" si="4"/>
        <v>96.209272024341089</v>
      </c>
      <c r="G151" s="4"/>
    </row>
    <row r="152" spans="1:7" s="14" customFormat="1" ht="25.5" customHeight="1" x14ac:dyDescent="0.2">
      <c r="A152" s="8" t="s">
        <v>121</v>
      </c>
      <c r="B152" s="44"/>
      <c r="C152" s="33" t="s">
        <v>122</v>
      </c>
      <c r="D152" s="12">
        <f>D153+D156</f>
        <v>79707.91</v>
      </c>
      <c r="E152" s="12">
        <f>E153+E156</f>
        <v>77344.259999999995</v>
      </c>
      <c r="F152" s="13">
        <f t="shared" si="4"/>
        <v>97.03461049223344</v>
      </c>
      <c r="G152" s="83"/>
    </row>
    <row r="153" spans="1:7" s="3" customFormat="1" ht="21.75" customHeight="1" x14ac:dyDescent="0.2">
      <c r="A153" s="15"/>
      <c r="B153" s="16" t="s">
        <v>123</v>
      </c>
      <c r="C153" s="24" t="s">
        <v>124</v>
      </c>
      <c r="D153" s="18">
        <f>D154+D155</f>
        <v>15305</v>
      </c>
      <c r="E153" s="19">
        <f>E154+E155</f>
        <v>14981.26</v>
      </c>
      <c r="F153" s="20">
        <f t="shared" si="4"/>
        <v>97.884743547860182</v>
      </c>
      <c r="G153" s="4"/>
    </row>
    <row r="154" spans="1:7" s="3" customFormat="1" ht="21.75" customHeight="1" x14ac:dyDescent="0.2">
      <c r="A154" s="15"/>
      <c r="B154" s="16"/>
      <c r="C154" s="17" t="s">
        <v>17</v>
      </c>
      <c r="D154" s="19">
        <v>14873</v>
      </c>
      <c r="E154" s="21">
        <v>14607.26</v>
      </c>
      <c r="F154" s="20">
        <f t="shared" si="4"/>
        <v>98.213272372755995</v>
      </c>
      <c r="G154" s="4"/>
    </row>
    <row r="155" spans="1:7" s="3" customFormat="1" ht="21.75" customHeight="1" x14ac:dyDescent="0.2">
      <c r="A155" s="15"/>
      <c r="B155" s="16"/>
      <c r="C155" s="17" t="s">
        <v>14</v>
      </c>
      <c r="D155" s="19">
        <v>432</v>
      </c>
      <c r="E155" s="21">
        <v>374</v>
      </c>
      <c r="F155" s="20">
        <f t="shared" si="4"/>
        <v>86.574074074074076</v>
      </c>
      <c r="G155" s="4"/>
    </row>
    <row r="156" spans="1:7" s="3" customFormat="1" ht="21.75" customHeight="1" x14ac:dyDescent="0.2">
      <c r="A156" s="15"/>
      <c r="B156" s="16" t="s">
        <v>125</v>
      </c>
      <c r="C156" s="39" t="s">
        <v>126</v>
      </c>
      <c r="D156" s="21">
        <f>D157</f>
        <v>64402.91</v>
      </c>
      <c r="E156" s="19">
        <f>E157</f>
        <v>62363</v>
      </c>
      <c r="F156" s="20">
        <f t="shared" si="4"/>
        <v>96.832581012255488</v>
      </c>
      <c r="G156" s="4"/>
    </row>
    <row r="157" spans="1:7" s="3" customFormat="1" ht="21.75" customHeight="1" x14ac:dyDescent="0.2">
      <c r="A157" s="15"/>
      <c r="B157" s="16"/>
      <c r="C157" s="17" t="s">
        <v>38</v>
      </c>
      <c r="D157" s="19">
        <v>64402.91</v>
      </c>
      <c r="E157" s="21">
        <v>62363</v>
      </c>
      <c r="F157" s="20">
        <f t="shared" si="4"/>
        <v>96.832581012255488</v>
      </c>
      <c r="G157" s="4"/>
    </row>
    <row r="158" spans="1:7" s="3" customFormat="1" ht="30.75" customHeight="1" x14ac:dyDescent="0.2">
      <c r="A158" s="8" t="s">
        <v>127</v>
      </c>
      <c r="B158" s="44"/>
      <c r="C158" s="30" t="s">
        <v>128</v>
      </c>
      <c r="D158" s="12">
        <f>D159+D162+D165+D167</f>
        <v>673456</v>
      </c>
      <c r="E158" s="12">
        <f>E159+E162+E165+E167</f>
        <v>624134.23</v>
      </c>
      <c r="F158" s="13">
        <f t="shared" si="4"/>
        <v>92.676318868641744</v>
      </c>
      <c r="G158" s="4"/>
    </row>
    <row r="159" spans="1:7" s="3" customFormat="1" ht="21.75" customHeight="1" x14ac:dyDescent="0.2">
      <c r="A159" s="15"/>
      <c r="B159" s="63" t="s">
        <v>129</v>
      </c>
      <c r="C159" s="42" t="s">
        <v>130</v>
      </c>
      <c r="D159" s="18">
        <f>D160+D161</f>
        <v>66000</v>
      </c>
      <c r="E159" s="19">
        <f>E160+E161</f>
        <v>45559.07</v>
      </c>
      <c r="F159" s="43">
        <f t="shared" si="4"/>
        <v>69.028893939393939</v>
      </c>
      <c r="G159" s="4"/>
    </row>
    <row r="160" spans="1:7" s="3" customFormat="1" ht="21.75" customHeight="1" x14ac:dyDescent="0.2">
      <c r="A160" s="15"/>
      <c r="B160" s="63"/>
      <c r="C160" s="17" t="s">
        <v>17</v>
      </c>
      <c r="D160" s="19">
        <v>393</v>
      </c>
      <c r="E160" s="21">
        <v>391.52</v>
      </c>
      <c r="F160" s="43">
        <f t="shared" si="4"/>
        <v>99.623409669211199</v>
      </c>
      <c r="G160" s="4"/>
    </row>
    <row r="161" spans="1:7" s="3" customFormat="1" ht="21.75" customHeight="1" x14ac:dyDescent="0.2">
      <c r="A161" s="15"/>
      <c r="B161" s="63"/>
      <c r="C161" s="17" t="s">
        <v>14</v>
      </c>
      <c r="D161" s="19">
        <v>65607</v>
      </c>
      <c r="E161" s="21">
        <v>45167.55</v>
      </c>
      <c r="F161" s="43">
        <f t="shared" si="4"/>
        <v>68.845626228908515</v>
      </c>
      <c r="G161" s="4"/>
    </row>
    <row r="162" spans="1:7" s="3" customFormat="1" ht="21.75" customHeight="1" x14ac:dyDescent="0.2">
      <c r="A162" s="15"/>
      <c r="B162" s="63" t="s">
        <v>131</v>
      </c>
      <c r="C162" s="60" t="s">
        <v>132</v>
      </c>
      <c r="D162" s="21">
        <f>D163+D164</f>
        <v>250000</v>
      </c>
      <c r="E162" s="21">
        <f>E163+E164</f>
        <v>245198.77</v>
      </c>
      <c r="F162" s="43">
        <f t="shared" si="4"/>
        <v>98.07950799999999</v>
      </c>
      <c r="G162" s="4"/>
    </row>
    <row r="163" spans="1:7" s="3" customFormat="1" ht="21.75" customHeight="1" x14ac:dyDescent="0.2">
      <c r="A163" s="15"/>
      <c r="B163" s="63"/>
      <c r="C163" s="17" t="s">
        <v>17</v>
      </c>
      <c r="D163" s="21">
        <v>12000</v>
      </c>
      <c r="E163" s="19">
        <v>7350.97</v>
      </c>
      <c r="F163" s="43">
        <f t="shared" si="4"/>
        <v>61.258083333333332</v>
      </c>
      <c r="G163" s="4"/>
    </row>
    <row r="164" spans="1:7" s="3" customFormat="1" ht="21.75" customHeight="1" x14ac:dyDescent="0.2">
      <c r="A164" s="15"/>
      <c r="B164" s="63"/>
      <c r="C164" s="17" t="s">
        <v>14</v>
      </c>
      <c r="D164" s="21">
        <v>238000</v>
      </c>
      <c r="E164" s="19">
        <v>237847.8</v>
      </c>
      <c r="F164" s="43">
        <f t="shared" si="4"/>
        <v>99.936050420168073</v>
      </c>
      <c r="G164" s="4"/>
    </row>
    <row r="165" spans="1:7" s="3" customFormat="1" ht="21.75" customHeight="1" x14ac:dyDescent="0.2">
      <c r="A165" s="15"/>
      <c r="B165" s="16" t="s">
        <v>133</v>
      </c>
      <c r="C165" s="17" t="s">
        <v>134</v>
      </c>
      <c r="D165" s="21">
        <f>D166</f>
        <v>211676</v>
      </c>
      <c r="E165" s="19">
        <f>E166</f>
        <v>188460.58</v>
      </c>
      <c r="F165" s="20">
        <f t="shared" si="4"/>
        <v>89.032568642642516</v>
      </c>
      <c r="G165" s="4"/>
    </row>
    <row r="166" spans="1:7" s="3" customFormat="1" ht="24" customHeight="1" x14ac:dyDescent="0.2">
      <c r="A166" s="15"/>
      <c r="B166" s="63"/>
      <c r="C166" s="17" t="s">
        <v>14</v>
      </c>
      <c r="D166" s="19">
        <v>211676</v>
      </c>
      <c r="E166" s="21">
        <v>188460.58</v>
      </c>
      <c r="F166" s="43">
        <f t="shared" si="4"/>
        <v>89.032568642642516</v>
      </c>
      <c r="G166" s="4"/>
    </row>
    <row r="167" spans="1:7" s="3" customFormat="1" ht="21.75" customHeight="1" x14ac:dyDescent="0.2">
      <c r="A167" s="15"/>
      <c r="B167" s="63" t="s">
        <v>135</v>
      </c>
      <c r="C167" s="24" t="s">
        <v>16</v>
      </c>
      <c r="D167" s="21">
        <f>D168</f>
        <v>145780</v>
      </c>
      <c r="E167" s="19">
        <f>E168</f>
        <v>144915.81</v>
      </c>
      <c r="F167" s="43">
        <f t="shared" si="4"/>
        <v>99.407195774454664</v>
      </c>
      <c r="G167" s="4"/>
    </row>
    <row r="168" spans="1:7" s="3" customFormat="1" ht="22.5" customHeight="1" x14ac:dyDescent="0.2">
      <c r="A168" s="15"/>
      <c r="B168" s="63"/>
      <c r="C168" s="17" t="s">
        <v>14</v>
      </c>
      <c r="D168" s="19">
        <v>145780</v>
      </c>
      <c r="E168" s="21">
        <v>144915.81</v>
      </c>
      <c r="F168" s="43">
        <f t="shared" si="4"/>
        <v>99.407195774454664</v>
      </c>
      <c r="G168" s="4"/>
    </row>
    <row r="169" spans="1:7" s="14" customFormat="1" ht="33.75" customHeight="1" x14ac:dyDescent="0.2">
      <c r="A169" s="8" t="s">
        <v>136</v>
      </c>
      <c r="B169" s="44"/>
      <c r="C169" s="33" t="s">
        <v>137</v>
      </c>
      <c r="D169" s="12">
        <f>D170</f>
        <v>341200</v>
      </c>
      <c r="E169" s="12">
        <f>E170</f>
        <v>334432.43</v>
      </c>
      <c r="F169" s="13">
        <f t="shared" si="4"/>
        <v>98.016538686987104</v>
      </c>
      <c r="G169" s="83"/>
    </row>
    <row r="170" spans="1:7" s="3" customFormat="1" ht="21.75" customHeight="1" x14ac:dyDescent="0.2">
      <c r="A170" s="15"/>
      <c r="B170" s="16" t="s">
        <v>138</v>
      </c>
      <c r="C170" s="17" t="s">
        <v>139</v>
      </c>
      <c r="D170" s="18">
        <f>D171+D172</f>
        <v>341200</v>
      </c>
      <c r="E170" s="18">
        <f>E171+E172</f>
        <v>334432.43</v>
      </c>
      <c r="F170" s="43">
        <f t="shared" si="4"/>
        <v>98.016538686987104</v>
      </c>
      <c r="G170" s="4"/>
    </row>
    <row r="171" spans="1:7" s="3" customFormat="1" ht="21.75" customHeight="1" x14ac:dyDescent="0.2">
      <c r="A171" s="15"/>
      <c r="B171" s="16"/>
      <c r="C171" s="17" t="s">
        <v>17</v>
      </c>
      <c r="D171" s="21">
        <v>1200</v>
      </c>
      <c r="E171" s="19">
        <v>775.91</v>
      </c>
      <c r="F171" s="43">
        <f t="shared" si="4"/>
        <v>64.659166666666664</v>
      </c>
      <c r="G171" s="4"/>
    </row>
    <row r="172" spans="1:7" s="3" customFormat="1" ht="21.75" customHeight="1" x14ac:dyDescent="0.2">
      <c r="A172" s="15"/>
      <c r="B172" s="16"/>
      <c r="C172" s="24" t="s">
        <v>11</v>
      </c>
      <c r="D172" s="19">
        <v>340000</v>
      </c>
      <c r="E172" s="21">
        <v>333656.52</v>
      </c>
      <c r="F172" s="43">
        <f t="shared" si="4"/>
        <v>98.134270588235296</v>
      </c>
      <c r="G172" s="4"/>
    </row>
    <row r="173" spans="1:7" s="14" customFormat="1" ht="25.5" customHeight="1" x14ac:dyDescent="0.2">
      <c r="A173" s="8" t="s">
        <v>140</v>
      </c>
      <c r="B173" s="44"/>
      <c r="C173" s="33" t="s">
        <v>141</v>
      </c>
      <c r="D173" s="12">
        <f>D174</f>
        <v>44600</v>
      </c>
      <c r="E173" s="11">
        <f>E174</f>
        <v>44600</v>
      </c>
      <c r="F173" s="13">
        <f t="shared" si="4"/>
        <v>100</v>
      </c>
      <c r="G173" s="83"/>
    </row>
    <row r="174" spans="1:7" s="3" customFormat="1" ht="26.25" customHeight="1" x14ac:dyDescent="0.2">
      <c r="A174" s="15"/>
      <c r="B174" s="16" t="s">
        <v>142</v>
      </c>
      <c r="C174" s="24" t="s">
        <v>143</v>
      </c>
      <c r="D174" s="19">
        <f>SUM(D175:D176)</f>
        <v>44600</v>
      </c>
      <c r="E174" s="41">
        <f>SUM(E175:E176)</f>
        <v>44600</v>
      </c>
      <c r="F174" s="43">
        <f>E174/D174*100</f>
        <v>100</v>
      </c>
      <c r="G174" s="4"/>
    </row>
    <row r="175" spans="1:7" s="3" customFormat="1" ht="26.25" customHeight="1" x14ac:dyDescent="0.2">
      <c r="A175" s="15"/>
      <c r="B175" s="16"/>
      <c r="C175" s="17" t="s">
        <v>17</v>
      </c>
      <c r="D175" s="19">
        <v>3600</v>
      </c>
      <c r="E175" s="41">
        <v>3600</v>
      </c>
      <c r="F175" s="43">
        <f>E175/D175*100</f>
        <v>100</v>
      </c>
      <c r="G175" s="4"/>
    </row>
    <row r="176" spans="1:7" s="3" customFormat="1" ht="21.75" customHeight="1" x14ac:dyDescent="0.2">
      <c r="A176" s="22"/>
      <c r="B176" s="1"/>
      <c r="C176" s="24" t="s">
        <v>11</v>
      </c>
      <c r="D176" s="62">
        <v>41000</v>
      </c>
      <c r="E176" s="25">
        <v>41000</v>
      </c>
      <c r="F176" s="43">
        <f>E176/D176*100</f>
        <v>100</v>
      </c>
      <c r="G176" s="4"/>
    </row>
    <row r="177" spans="1:7" s="14" customFormat="1" ht="21.75" customHeight="1" x14ac:dyDescent="0.2">
      <c r="A177" s="103" t="s">
        <v>144</v>
      </c>
      <c r="B177" s="103"/>
      <c r="C177" s="103"/>
      <c r="D177" s="12">
        <f>D7+D15+D19+D27+D31+D37+D54+D65+D72+D76+D81+D112+D121+D152+D158+D169+D173</f>
        <v>10334477.84</v>
      </c>
      <c r="E177" s="12">
        <f>E7+E15+E19+E27+E31+E37+E54+E65+E72+E76+E81+E112+E121+E152+E158+E169+E173</f>
        <v>9877451.6300000008</v>
      </c>
      <c r="F177" s="13">
        <f>E177/D177*100</f>
        <v>95.577655522845475</v>
      </c>
      <c r="G177" s="83"/>
    </row>
    <row r="178" spans="1:7" s="14" customFormat="1" ht="15" customHeight="1" x14ac:dyDescent="0.2">
      <c r="A178" s="94" t="s">
        <v>145</v>
      </c>
      <c r="B178" s="95"/>
      <c r="C178" s="95"/>
      <c r="D178" s="95"/>
      <c r="E178" s="95"/>
      <c r="F178" s="96"/>
      <c r="G178" s="83"/>
    </row>
    <row r="179" spans="1:7" s="3" customFormat="1" ht="21.75" customHeight="1" x14ac:dyDescent="0.2">
      <c r="A179" s="86"/>
      <c r="B179" s="87"/>
      <c r="C179" s="17" t="s">
        <v>17</v>
      </c>
      <c r="D179" s="18">
        <f>D13+D17+D25+D29+D39+D45+D51+D58+D62+D67+D83+D87+D93+D97+D101+D107+D116+D127+D140+D148+D154+D160+D163+D171+D175</f>
        <v>4358921.43</v>
      </c>
      <c r="E179" s="18">
        <f>E13+E17+E25+E29+E39+E45+E51+E58+E62+E67+E83+E87+E93+E97+E101+E107+E116+E127+E140+E148+E154+E160+E163+E171+E175</f>
        <v>4251762.8999999994</v>
      </c>
      <c r="F179" s="64">
        <f t="shared" ref="F179:F184" si="5">E179/D179*100</f>
        <v>97.541627402079598</v>
      </c>
      <c r="G179" s="4"/>
    </row>
    <row r="180" spans="1:7" s="3" customFormat="1" ht="21.75" customHeight="1" x14ac:dyDescent="0.2">
      <c r="A180" s="88"/>
      <c r="B180" s="89"/>
      <c r="C180" s="65" t="s">
        <v>14</v>
      </c>
      <c r="D180" s="25">
        <f>D11+D14+D18+D23+D26+D30+D33+D36+D40+D42+D46+D49+D52+D56+D59+D63+D68+D71+D74+D78+D80+D84+D88+D94+D98+D102+D105+D108+D114+D117+D120+D123+D125+D128+D132+D141+D144+D146+D149+D155+D161+D164+D166+D168</f>
        <v>3100581.25</v>
      </c>
      <c r="E180" s="25">
        <f>E11+E14+E18+E23+E26+E30+E33+E36+E40+E42+E46+E49+E52+E56+E59+E63+E68+E71+E74+E78+E80+E84+E88+E94+E98+E102+E105+E108+E114+E117+E120+E123+E125+E128+E132+E141+E144+E146+E149+E155+E161+E164+E166+E168</f>
        <v>2845181.84</v>
      </c>
      <c r="F180" s="43">
        <f t="shared" si="5"/>
        <v>91.762853819747505</v>
      </c>
      <c r="G180" s="4"/>
    </row>
    <row r="181" spans="1:7" s="14" customFormat="1" ht="21.75" customHeight="1" x14ac:dyDescent="0.2">
      <c r="A181" s="88"/>
      <c r="B181" s="89"/>
      <c r="C181" s="66" t="s">
        <v>11</v>
      </c>
      <c r="D181" s="21">
        <f>D9+D21+D91+D103+D110+D130+D172+D176</f>
        <v>870733</v>
      </c>
      <c r="E181" s="21">
        <f>E9+E21+E91+E103+E110+E130+E172+E176</f>
        <v>861807.44000000006</v>
      </c>
      <c r="F181" s="43">
        <f t="shared" si="5"/>
        <v>98.974937208076426</v>
      </c>
      <c r="G181" s="83"/>
    </row>
    <row r="182" spans="1:7" s="14" customFormat="1" ht="21.75" customHeight="1" x14ac:dyDescent="0.2">
      <c r="A182" s="88"/>
      <c r="B182" s="89"/>
      <c r="C182" s="67" t="s">
        <v>38</v>
      </c>
      <c r="D182" s="25">
        <f>D34+D43+D47+D53+D60+D64+D69+D85+D89+D95+D99+D109+D118+D129+D134+D136+D138+D142+D150+D157</f>
        <v>1757007.8499999999</v>
      </c>
      <c r="E182" s="25">
        <f>E34+E43+E47+E53+E60+E64+E69+E85+E89+E95+E99+E109+E118+E129+E134+E136+E138+E142+E150+E157</f>
        <v>1689469.54</v>
      </c>
      <c r="F182" s="43">
        <f t="shared" si="5"/>
        <v>96.156060998816827</v>
      </c>
      <c r="G182" s="83"/>
    </row>
    <row r="183" spans="1:7" s="14" customFormat="1" ht="21.75" customHeight="1" x14ac:dyDescent="0.2">
      <c r="A183" s="88"/>
      <c r="B183" s="89"/>
      <c r="C183" s="66" t="s">
        <v>77</v>
      </c>
      <c r="D183" s="29">
        <f>D111+D151</f>
        <v>227234.31</v>
      </c>
      <c r="E183" s="29">
        <f>E111+E151</f>
        <v>218932.76</v>
      </c>
      <c r="F183" s="43">
        <f t="shared" si="5"/>
        <v>96.346700460859097</v>
      </c>
      <c r="G183" s="83"/>
    </row>
    <row r="184" spans="1:7" s="14" customFormat="1" ht="21.75" customHeight="1" x14ac:dyDescent="0.2">
      <c r="A184" s="90"/>
      <c r="B184" s="91"/>
      <c r="C184" s="68" t="s">
        <v>66</v>
      </c>
      <c r="D184" s="49">
        <f>D75</f>
        <v>20000</v>
      </c>
      <c r="E184" s="49">
        <f>E75</f>
        <v>10297.15</v>
      </c>
      <c r="F184" s="69">
        <f t="shared" si="5"/>
        <v>51.485749999999996</v>
      </c>
      <c r="G184" s="83"/>
    </row>
    <row r="185" spans="1:7" s="3" customFormat="1" ht="21.75" customHeight="1" x14ac:dyDescent="0.2">
      <c r="A185" s="97" t="s">
        <v>146</v>
      </c>
      <c r="B185" s="98"/>
      <c r="C185" s="98"/>
      <c r="D185" s="98"/>
      <c r="E185" s="98"/>
      <c r="F185" s="99"/>
      <c r="G185" s="4"/>
    </row>
    <row r="186" spans="1:7" s="14" customFormat="1" ht="27.75" customHeight="1" x14ac:dyDescent="0.2">
      <c r="A186" s="8" t="s">
        <v>22</v>
      </c>
      <c r="B186" s="9"/>
      <c r="C186" s="30" t="s">
        <v>23</v>
      </c>
      <c r="D186" s="12">
        <f>D187+D189</f>
        <v>4097900</v>
      </c>
      <c r="E186" s="12">
        <f>E187+E189</f>
        <v>4048795.45</v>
      </c>
      <c r="F186" s="13">
        <f t="shared" ref="F186:F203" si="6">E186/D186*100</f>
        <v>98.801714292686498</v>
      </c>
      <c r="G186" s="83"/>
    </row>
    <row r="187" spans="1:7" s="3" customFormat="1" ht="29.25" customHeight="1" x14ac:dyDescent="0.2">
      <c r="A187" s="15"/>
      <c r="B187" s="16" t="s">
        <v>26</v>
      </c>
      <c r="C187" s="17" t="s">
        <v>27</v>
      </c>
      <c r="D187" s="58">
        <f>D188</f>
        <v>200000</v>
      </c>
      <c r="E187" s="28">
        <f>E188</f>
        <v>150898.39000000001</v>
      </c>
      <c r="F187" s="59">
        <f t="shared" si="6"/>
        <v>75.449195000000003</v>
      </c>
      <c r="G187" s="4"/>
    </row>
    <row r="188" spans="1:7" s="14" customFormat="1" ht="27.75" customHeight="1" x14ac:dyDescent="0.2">
      <c r="A188" s="70"/>
      <c r="B188" s="71"/>
      <c r="C188" s="72" t="s">
        <v>147</v>
      </c>
      <c r="D188" s="29">
        <v>200000</v>
      </c>
      <c r="E188" s="21">
        <v>150898.39000000001</v>
      </c>
      <c r="F188" s="20">
        <f t="shared" si="6"/>
        <v>75.449195000000003</v>
      </c>
      <c r="G188" s="83"/>
    </row>
    <row r="189" spans="1:7" s="3" customFormat="1" ht="26.25" customHeight="1" x14ac:dyDescent="0.2">
      <c r="A189" s="15"/>
      <c r="B189" s="16" t="s">
        <v>28</v>
      </c>
      <c r="C189" s="17" t="s">
        <v>29</v>
      </c>
      <c r="D189" s="21">
        <f>D190</f>
        <v>3897900</v>
      </c>
      <c r="E189" s="19">
        <f>E190</f>
        <v>3897897.06</v>
      </c>
      <c r="F189" s="52">
        <f t="shared" si="6"/>
        <v>99.999924574771043</v>
      </c>
      <c r="G189" s="4"/>
    </row>
    <row r="190" spans="1:7" s="3" customFormat="1" ht="26.25" customHeight="1" x14ac:dyDescent="0.2">
      <c r="A190" s="53"/>
      <c r="B190" s="53"/>
      <c r="C190" s="80" t="s">
        <v>147</v>
      </c>
      <c r="D190" s="28">
        <v>3897900</v>
      </c>
      <c r="E190" s="29">
        <v>3897897.06</v>
      </c>
      <c r="F190" s="43">
        <f t="shared" si="6"/>
        <v>99.999924574771043</v>
      </c>
      <c r="G190" s="4"/>
    </row>
    <row r="191" spans="1:7" s="3" customFormat="1" ht="26.25" customHeight="1" x14ac:dyDescent="0.2">
      <c r="A191" s="8" t="s">
        <v>40</v>
      </c>
      <c r="B191" s="8"/>
      <c r="C191" s="33" t="s">
        <v>41</v>
      </c>
      <c r="D191" s="12">
        <f>D192</f>
        <v>25000</v>
      </c>
      <c r="E191" s="12">
        <f>E192</f>
        <v>20225.47</v>
      </c>
      <c r="F191" s="13">
        <f t="shared" si="6"/>
        <v>80.901880000000006</v>
      </c>
      <c r="G191" s="4"/>
    </row>
    <row r="192" spans="1:7" s="3" customFormat="1" ht="26.25" customHeight="1" x14ac:dyDescent="0.2">
      <c r="A192" s="22"/>
      <c r="B192" s="51" t="s">
        <v>46</v>
      </c>
      <c r="C192" s="39" t="s">
        <v>47</v>
      </c>
      <c r="D192" s="58">
        <f>D193</f>
        <v>25000</v>
      </c>
      <c r="E192" s="18">
        <f>E193</f>
        <v>20225.47</v>
      </c>
      <c r="F192" s="26">
        <f t="shared" si="6"/>
        <v>80.901880000000006</v>
      </c>
      <c r="G192" s="4"/>
    </row>
    <row r="193" spans="1:7" s="3" customFormat="1" ht="23.25" customHeight="1" x14ac:dyDescent="0.2">
      <c r="A193" s="22"/>
      <c r="B193" s="51"/>
      <c r="C193" s="80" t="s">
        <v>147</v>
      </c>
      <c r="D193" s="29">
        <v>25000</v>
      </c>
      <c r="E193" s="32">
        <v>20225.47</v>
      </c>
      <c r="F193" s="43">
        <f t="shared" si="6"/>
        <v>80.901880000000006</v>
      </c>
      <c r="G193" s="4"/>
    </row>
    <row r="194" spans="1:7" s="14" customFormat="1" ht="35.25" customHeight="1" x14ac:dyDescent="0.2">
      <c r="A194" s="8" t="s">
        <v>56</v>
      </c>
      <c r="B194" s="8"/>
      <c r="C194" s="30" t="s">
        <v>57</v>
      </c>
      <c r="D194" s="12">
        <f>D195+D197</f>
        <v>769710</v>
      </c>
      <c r="E194" s="12">
        <f>E195+E197</f>
        <v>769684</v>
      </c>
      <c r="F194" s="13">
        <f t="shared" si="6"/>
        <v>99.996622104428951</v>
      </c>
      <c r="G194" s="83"/>
    </row>
    <row r="195" spans="1:7" s="3" customFormat="1" ht="26.25" customHeight="1" x14ac:dyDescent="0.2">
      <c r="A195" s="22"/>
      <c r="B195" s="74" t="s">
        <v>158</v>
      </c>
      <c r="C195" s="85" t="s">
        <v>159</v>
      </c>
      <c r="D195" s="18">
        <f>D196</f>
        <v>5000</v>
      </c>
      <c r="E195" s="25">
        <f>E196</f>
        <v>5000</v>
      </c>
      <c r="F195" s="26">
        <f t="shared" si="6"/>
        <v>100</v>
      </c>
      <c r="G195" s="4"/>
    </row>
    <row r="196" spans="1:7" s="3" customFormat="1" ht="26.25" customHeight="1" x14ac:dyDescent="0.2">
      <c r="A196" s="15"/>
      <c r="B196" s="51"/>
      <c r="C196" s="72" t="s">
        <v>147</v>
      </c>
      <c r="D196" s="21">
        <v>5000</v>
      </c>
      <c r="E196" s="29">
        <v>5000</v>
      </c>
      <c r="F196" s="43">
        <f t="shared" si="6"/>
        <v>100</v>
      </c>
      <c r="G196" s="4"/>
    </row>
    <row r="197" spans="1:7" s="3" customFormat="1" ht="26.25" customHeight="1" x14ac:dyDescent="0.2">
      <c r="A197" s="22"/>
      <c r="B197" s="15" t="s">
        <v>58</v>
      </c>
      <c r="C197" s="17" t="s">
        <v>59</v>
      </c>
      <c r="D197" s="21">
        <f>D198</f>
        <v>764710</v>
      </c>
      <c r="E197" s="29">
        <f>E198</f>
        <v>764684</v>
      </c>
      <c r="F197" s="43">
        <f t="shared" si="6"/>
        <v>99.996600018307589</v>
      </c>
      <c r="G197" s="4"/>
    </row>
    <row r="198" spans="1:7" s="3" customFormat="1" ht="26.25" customHeight="1" x14ac:dyDescent="0.2">
      <c r="A198" s="53"/>
      <c r="B198" s="51"/>
      <c r="C198" s="80" t="s">
        <v>147</v>
      </c>
      <c r="D198" s="25">
        <v>764710</v>
      </c>
      <c r="E198" s="29">
        <v>764684</v>
      </c>
      <c r="F198" s="43">
        <f t="shared" si="6"/>
        <v>99.996600018307589</v>
      </c>
      <c r="G198" s="4"/>
    </row>
    <row r="199" spans="1:7" s="3" customFormat="1" ht="26.25" customHeight="1" x14ac:dyDescent="0.2">
      <c r="A199" s="8" t="s">
        <v>73</v>
      </c>
      <c r="B199" s="8"/>
      <c r="C199" s="33" t="s">
        <v>74</v>
      </c>
      <c r="D199" s="12">
        <f t="shared" ref="D199:E201" si="7">D200</f>
        <v>95037.07</v>
      </c>
      <c r="E199" s="12">
        <f t="shared" si="7"/>
        <v>94980</v>
      </c>
      <c r="F199" s="13">
        <f t="shared" si="6"/>
        <v>99.939949748029889</v>
      </c>
      <c r="G199" s="4"/>
    </row>
    <row r="200" spans="1:7" s="3" customFormat="1" ht="26.25" customHeight="1" x14ac:dyDescent="0.2">
      <c r="A200" s="22"/>
      <c r="B200" s="51" t="s">
        <v>90</v>
      </c>
      <c r="C200" s="36" t="s">
        <v>16</v>
      </c>
      <c r="D200" s="25">
        <f t="shared" si="7"/>
        <v>95037.07</v>
      </c>
      <c r="E200" s="25">
        <f t="shared" si="7"/>
        <v>94980</v>
      </c>
      <c r="F200" s="26">
        <f t="shared" si="6"/>
        <v>99.939949748029889</v>
      </c>
      <c r="G200" s="4"/>
    </row>
    <row r="201" spans="1:7" s="3" customFormat="1" ht="26.25" customHeight="1" x14ac:dyDescent="0.2">
      <c r="A201" s="53"/>
      <c r="B201" s="53"/>
      <c r="C201" s="72" t="s">
        <v>147</v>
      </c>
      <c r="D201" s="29">
        <f t="shared" si="7"/>
        <v>95037.07</v>
      </c>
      <c r="E201" s="21">
        <f t="shared" si="7"/>
        <v>94980</v>
      </c>
      <c r="F201" s="43">
        <f t="shared" si="6"/>
        <v>99.939949748029889</v>
      </c>
      <c r="G201" s="4"/>
    </row>
    <row r="202" spans="1:7" s="3" customFormat="1" ht="26.25" customHeight="1" x14ac:dyDescent="0.2">
      <c r="A202" s="45"/>
      <c r="B202" s="45"/>
      <c r="C202" s="75" t="s">
        <v>148</v>
      </c>
      <c r="D202" s="49">
        <v>95037.07</v>
      </c>
      <c r="E202" s="57">
        <v>94980</v>
      </c>
      <c r="F202" s="43">
        <f t="shared" si="6"/>
        <v>99.939949748029889</v>
      </c>
      <c r="G202" s="4"/>
    </row>
    <row r="203" spans="1:7" s="14" customFormat="1" ht="21.75" customHeight="1" x14ac:dyDescent="0.2">
      <c r="A203" s="103" t="s">
        <v>149</v>
      </c>
      <c r="B203" s="103"/>
      <c r="C203" s="103"/>
      <c r="D203" s="12">
        <f>D186+D191+D194+D199</f>
        <v>4987647.07</v>
      </c>
      <c r="E203" s="12">
        <f>E186+E191+E194+E199</f>
        <v>4933684.92</v>
      </c>
      <c r="F203" s="13">
        <f t="shared" si="6"/>
        <v>98.91808403356012</v>
      </c>
      <c r="G203" s="83"/>
    </row>
    <row r="204" spans="1:7" s="14" customFormat="1" ht="13.5" customHeight="1" x14ac:dyDescent="0.2">
      <c r="A204" s="94" t="s">
        <v>145</v>
      </c>
      <c r="B204" s="95"/>
      <c r="C204" s="95"/>
      <c r="D204" s="95"/>
      <c r="E204" s="95"/>
      <c r="F204" s="96"/>
      <c r="G204" s="83"/>
    </row>
    <row r="205" spans="1:7" s="14" customFormat="1" ht="27" customHeight="1" x14ac:dyDescent="0.2">
      <c r="A205" s="86"/>
      <c r="B205" s="87"/>
      <c r="C205" s="76" t="s">
        <v>147</v>
      </c>
      <c r="D205" s="18">
        <f>D190+D188+D193+D196+D198+D201</f>
        <v>4987647.07</v>
      </c>
      <c r="E205" s="18">
        <f>E190+E188+E193+E196+E198+E201</f>
        <v>4933684.92</v>
      </c>
      <c r="F205" s="43">
        <f>E205/D205*100</f>
        <v>98.91808403356012</v>
      </c>
      <c r="G205" s="83"/>
    </row>
    <row r="206" spans="1:7" s="14" customFormat="1" ht="27" customHeight="1" x14ac:dyDescent="0.2">
      <c r="A206" s="90"/>
      <c r="B206" s="91"/>
      <c r="C206" s="75" t="s">
        <v>148</v>
      </c>
      <c r="D206" s="77">
        <f>D202</f>
        <v>95037.07</v>
      </c>
      <c r="E206" s="77">
        <f>E202</f>
        <v>94980</v>
      </c>
      <c r="F206" s="43">
        <f>E206/D206*100</f>
        <v>99.939949748029889</v>
      </c>
      <c r="G206" s="83"/>
    </row>
    <row r="207" spans="1:7" s="14" customFormat="1" ht="36" customHeight="1" x14ac:dyDescent="0.2">
      <c r="A207" s="97" t="s">
        <v>150</v>
      </c>
      <c r="B207" s="98"/>
      <c r="C207" s="99"/>
      <c r="D207" s="12">
        <f>D177+D203</f>
        <v>15322124.91</v>
      </c>
      <c r="E207" s="12">
        <f>E177+E203</f>
        <v>14811136.550000001</v>
      </c>
      <c r="F207" s="13">
        <f>E207/D207*100</f>
        <v>96.665029406812224</v>
      </c>
      <c r="G207" s="83"/>
    </row>
    <row r="208" spans="1:7" s="3" customFormat="1" ht="21.75" customHeight="1" x14ac:dyDescent="0.2">
      <c r="A208" s="1"/>
      <c r="B208" s="1"/>
      <c r="C208" s="2"/>
      <c r="D208" s="62"/>
      <c r="E208" s="62"/>
      <c r="G208" s="4"/>
    </row>
    <row r="209" spans="1:7" s="3" customFormat="1" ht="21.75" customHeight="1" x14ac:dyDescent="0.2">
      <c r="A209" s="1"/>
      <c r="B209" s="1"/>
      <c r="C209" s="2"/>
      <c r="D209" s="62"/>
      <c r="E209" s="62"/>
      <c r="G209" s="4"/>
    </row>
    <row r="210" spans="1:7" s="3" customFormat="1" ht="21.75" customHeight="1" x14ac:dyDescent="0.2">
      <c r="A210" s="1"/>
      <c r="B210" s="1"/>
      <c r="C210" s="2"/>
      <c r="D210" s="62"/>
      <c r="E210" s="62"/>
      <c r="G210" s="4"/>
    </row>
    <row r="211" spans="1:7" s="3" customFormat="1" ht="21.75" customHeight="1" x14ac:dyDescent="0.2">
      <c r="A211" s="1"/>
      <c r="B211" s="1"/>
      <c r="C211" s="2"/>
      <c r="D211" s="62"/>
      <c r="E211" s="62"/>
      <c r="G211" s="4"/>
    </row>
    <row r="212" spans="1:7" s="3" customFormat="1" ht="21.75" customHeight="1" x14ac:dyDescent="0.2">
      <c r="A212" s="1"/>
      <c r="B212" s="1"/>
      <c r="C212" s="2"/>
      <c r="D212" s="62"/>
      <c r="E212" s="62"/>
      <c r="G212" s="4"/>
    </row>
    <row r="213" spans="1:7" s="3" customFormat="1" ht="21.75" customHeight="1" x14ac:dyDescent="0.2">
      <c r="A213" s="1"/>
      <c r="B213" s="1"/>
      <c r="C213" s="2"/>
      <c r="D213" s="62"/>
      <c r="E213" s="62"/>
      <c r="G213" s="4"/>
    </row>
    <row r="214" spans="1:7" s="3" customFormat="1" ht="21.75" customHeight="1" x14ac:dyDescent="0.2">
      <c r="A214" s="1"/>
      <c r="B214" s="1"/>
      <c r="C214" s="2"/>
      <c r="D214" s="62"/>
      <c r="E214" s="62"/>
      <c r="G214" s="4"/>
    </row>
    <row r="215" spans="1:7" s="3" customFormat="1" ht="21.75" customHeight="1" x14ac:dyDescent="0.2">
      <c r="A215" s="1"/>
      <c r="B215" s="1"/>
      <c r="C215" s="2"/>
      <c r="D215" s="62"/>
      <c r="E215" s="62"/>
      <c r="G215" s="4"/>
    </row>
    <row r="216" spans="1:7" s="3" customFormat="1" ht="21.75" customHeight="1" x14ac:dyDescent="0.2">
      <c r="A216" s="1"/>
      <c r="B216" s="1"/>
      <c r="C216" s="2"/>
      <c r="D216" s="62"/>
      <c r="E216" s="62"/>
      <c r="G216" s="4"/>
    </row>
    <row r="217" spans="1:7" s="3" customFormat="1" ht="21.75" customHeight="1" x14ac:dyDescent="0.2">
      <c r="A217" s="1"/>
      <c r="B217" s="1"/>
      <c r="C217" s="2"/>
      <c r="D217" s="62"/>
      <c r="E217" s="62"/>
      <c r="G217" s="4"/>
    </row>
    <row r="218" spans="1:7" s="3" customFormat="1" ht="21.75" customHeight="1" x14ac:dyDescent="0.2">
      <c r="A218" s="1"/>
      <c r="B218" s="1"/>
      <c r="C218" s="2"/>
      <c r="D218" s="62"/>
      <c r="E218" s="62"/>
      <c r="G218" s="4"/>
    </row>
    <row r="219" spans="1:7" s="3" customFormat="1" ht="21.75" customHeight="1" x14ac:dyDescent="0.2">
      <c r="A219" s="1"/>
      <c r="B219" s="1"/>
      <c r="C219" s="2"/>
      <c r="D219" s="62"/>
      <c r="E219" s="62"/>
      <c r="G219" s="4"/>
    </row>
    <row r="220" spans="1:7" s="3" customFormat="1" ht="21.75" customHeight="1" x14ac:dyDescent="0.2">
      <c r="A220" s="1"/>
      <c r="B220" s="1"/>
      <c r="C220" s="2"/>
      <c r="D220" s="62"/>
      <c r="E220" s="62"/>
      <c r="G220" s="4"/>
    </row>
    <row r="221" spans="1:7" s="3" customFormat="1" ht="21.75" customHeight="1" x14ac:dyDescent="0.2">
      <c r="A221" s="1"/>
      <c r="B221" s="1"/>
      <c r="C221" s="2"/>
      <c r="D221" s="62"/>
      <c r="E221" s="62"/>
      <c r="G221" s="4"/>
    </row>
    <row r="222" spans="1:7" s="3" customFormat="1" ht="21.75" customHeight="1" x14ac:dyDescent="0.2">
      <c r="A222" s="1"/>
      <c r="B222" s="1"/>
      <c r="C222" s="2"/>
      <c r="D222" s="62"/>
      <c r="E222" s="62"/>
      <c r="G222" s="4"/>
    </row>
    <row r="223" spans="1:7" s="3" customFormat="1" ht="21.75" customHeight="1" x14ac:dyDescent="0.2">
      <c r="A223" s="1"/>
      <c r="B223" s="1"/>
      <c r="C223" s="2"/>
      <c r="D223" s="62"/>
      <c r="E223" s="62"/>
      <c r="G223" s="4"/>
    </row>
    <row r="224" spans="1:7" s="3" customFormat="1" ht="21.75" customHeight="1" x14ac:dyDescent="0.2">
      <c r="A224" s="1"/>
      <c r="B224" s="1"/>
      <c r="C224" s="2"/>
      <c r="D224" s="62"/>
      <c r="E224" s="62"/>
      <c r="G224" s="4"/>
    </row>
    <row r="225" spans="1:7" s="3" customFormat="1" ht="21.75" customHeight="1" x14ac:dyDescent="0.2">
      <c r="A225" s="1"/>
      <c r="B225" s="1"/>
      <c r="C225" s="2"/>
      <c r="D225" s="62"/>
      <c r="E225" s="62"/>
      <c r="G225" s="4"/>
    </row>
    <row r="226" spans="1:7" s="3" customFormat="1" ht="21.75" customHeight="1" x14ac:dyDescent="0.2">
      <c r="A226" s="1"/>
      <c r="B226" s="1"/>
      <c r="C226" s="2"/>
      <c r="D226" s="62"/>
      <c r="E226" s="62"/>
      <c r="G226" s="4"/>
    </row>
    <row r="227" spans="1:7" s="3" customFormat="1" ht="21.75" customHeight="1" x14ac:dyDescent="0.2">
      <c r="A227" s="1"/>
      <c r="B227" s="1"/>
      <c r="C227" s="2"/>
      <c r="D227" s="62"/>
      <c r="E227" s="62"/>
      <c r="G227" s="4"/>
    </row>
    <row r="228" spans="1:7" s="3" customFormat="1" ht="21.75" customHeight="1" x14ac:dyDescent="0.2">
      <c r="A228" s="1"/>
      <c r="B228" s="1"/>
      <c r="C228" s="2"/>
      <c r="D228" s="62"/>
      <c r="E228" s="62"/>
      <c r="G228" s="4"/>
    </row>
    <row r="229" spans="1:7" s="3" customFormat="1" ht="21.75" customHeight="1" x14ac:dyDescent="0.2">
      <c r="A229" s="1"/>
      <c r="B229" s="1"/>
      <c r="C229" s="2"/>
      <c r="D229" s="62"/>
      <c r="E229" s="62"/>
      <c r="G229" s="4"/>
    </row>
    <row r="230" spans="1:7" s="3" customFormat="1" ht="21.75" customHeight="1" x14ac:dyDescent="0.2">
      <c r="A230" s="1"/>
      <c r="B230" s="1"/>
      <c r="C230" s="2"/>
      <c r="D230" s="62"/>
      <c r="E230" s="62"/>
      <c r="G230" s="4"/>
    </row>
    <row r="231" spans="1:7" s="3" customFormat="1" ht="21.75" customHeight="1" x14ac:dyDescent="0.2">
      <c r="A231" s="1"/>
      <c r="B231" s="1"/>
      <c r="C231" s="2"/>
      <c r="D231" s="62"/>
      <c r="E231" s="62"/>
      <c r="G231" s="4"/>
    </row>
    <row r="232" spans="1:7" s="3" customFormat="1" ht="21.75" customHeight="1" x14ac:dyDescent="0.2">
      <c r="A232" s="1"/>
      <c r="B232" s="1"/>
      <c r="C232" s="2"/>
      <c r="D232" s="62"/>
      <c r="E232" s="62"/>
      <c r="G232" s="4"/>
    </row>
    <row r="233" spans="1:7" s="3" customFormat="1" ht="21.75" customHeight="1" x14ac:dyDescent="0.2">
      <c r="A233" s="1"/>
      <c r="B233" s="1"/>
      <c r="C233" s="2"/>
      <c r="D233" s="62"/>
      <c r="E233" s="62"/>
      <c r="G233" s="4"/>
    </row>
    <row r="234" spans="1:7" s="3" customFormat="1" ht="21.75" customHeight="1" x14ac:dyDescent="0.2">
      <c r="A234" s="1"/>
      <c r="B234" s="1"/>
      <c r="C234" s="2"/>
      <c r="D234" s="62"/>
      <c r="E234" s="62"/>
      <c r="G234" s="4"/>
    </row>
    <row r="235" spans="1:7" s="3" customFormat="1" ht="21.75" customHeight="1" x14ac:dyDescent="0.2">
      <c r="A235" s="1"/>
      <c r="B235" s="1"/>
      <c r="C235" s="2"/>
      <c r="D235" s="62"/>
      <c r="E235" s="62"/>
      <c r="G235" s="4"/>
    </row>
    <row r="236" spans="1:7" s="3" customFormat="1" ht="21.75" customHeight="1" x14ac:dyDescent="0.2">
      <c r="A236" s="1"/>
      <c r="B236" s="1"/>
      <c r="C236" s="2"/>
      <c r="D236" s="62"/>
      <c r="E236" s="62"/>
      <c r="G236" s="4"/>
    </row>
    <row r="237" spans="1:7" s="3" customFormat="1" ht="21.75" customHeight="1" x14ac:dyDescent="0.2">
      <c r="A237" s="1"/>
      <c r="B237" s="1"/>
      <c r="C237" s="2"/>
      <c r="D237" s="62"/>
      <c r="E237" s="62"/>
      <c r="G237" s="4"/>
    </row>
    <row r="238" spans="1:7" s="3" customFormat="1" ht="21.75" customHeight="1" x14ac:dyDescent="0.2">
      <c r="A238" s="1"/>
      <c r="B238" s="1"/>
      <c r="C238" s="2"/>
      <c r="D238" s="62"/>
      <c r="E238" s="62"/>
      <c r="G238" s="4"/>
    </row>
    <row r="239" spans="1:7" s="3" customFormat="1" ht="21.75" customHeight="1" x14ac:dyDescent="0.2">
      <c r="A239" s="1"/>
      <c r="B239" s="1"/>
      <c r="C239" s="2"/>
      <c r="D239" s="62"/>
      <c r="E239" s="62"/>
      <c r="G239" s="4"/>
    </row>
    <row r="240" spans="1:7" s="3" customFormat="1" ht="21.75" customHeight="1" x14ac:dyDescent="0.2">
      <c r="A240" s="1"/>
      <c r="B240" s="1"/>
      <c r="C240" s="2"/>
      <c r="D240" s="62"/>
      <c r="E240" s="62"/>
      <c r="G240" s="4"/>
    </row>
    <row r="241" spans="1:7" s="3" customFormat="1" ht="21.75" customHeight="1" x14ac:dyDescent="0.2">
      <c r="A241" s="1"/>
      <c r="B241" s="1"/>
      <c r="C241" s="2"/>
      <c r="D241" s="62"/>
      <c r="E241" s="62"/>
      <c r="G241" s="4"/>
    </row>
    <row r="242" spans="1:7" s="3" customFormat="1" ht="21.75" customHeight="1" x14ac:dyDescent="0.2">
      <c r="A242" s="1"/>
      <c r="B242" s="1"/>
      <c r="C242" s="2"/>
      <c r="D242" s="62"/>
      <c r="E242" s="62"/>
      <c r="G242" s="4"/>
    </row>
    <row r="243" spans="1:7" s="3" customFormat="1" ht="21.75" customHeight="1" x14ac:dyDescent="0.2">
      <c r="A243" s="1"/>
      <c r="B243" s="1"/>
      <c r="C243" s="2"/>
      <c r="D243" s="62"/>
      <c r="E243" s="62"/>
      <c r="G243" s="4"/>
    </row>
    <row r="244" spans="1:7" s="3" customFormat="1" ht="21.75" customHeight="1" x14ac:dyDescent="0.2">
      <c r="A244" s="1"/>
      <c r="B244" s="1"/>
      <c r="C244" s="2"/>
      <c r="D244" s="62"/>
      <c r="E244" s="62"/>
      <c r="G244" s="4"/>
    </row>
    <row r="245" spans="1:7" s="3" customFormat="1" ht="21.75" customHeight="1" x14ac:dyDescent="0.2">
      <c r="A245" s="1"/>
      <c r="B245" s="1"/>
      <c r="C245" s="2"/>
      <c r="D245" s="62"/>
      <c r="E245" s="62"/>
      <c r="G245" s="4"/>
    </row>
    <row r="246" spans="1:7" s="3" customFormat="1" ht="21.75" customHeight="1" x14ac:dyDescent="0.2">
      <c r="A246" s="1"/>
      <c r="B246" s="1"/>
      <c r="C246" s="2"/>
      <c r="D246" s="62"/>
      <c r="E246" s="62"/>
      <c r="G246" s="4"/>
    </row>
    <row r="247" spans="1:7" s="3" customFormat="1" ht="21.75" customHeight="1" x14ac:dyDescent="0.2">
      <c r="A247" s="1"/>
      <c r="B247" s="1"/>
      <c r="C247" s="2"/>
      <c r="D247" s="62"/>
      <c r="E247" s="62"/>
      <c r="G247" s="4"/>
    </row>
    <row r="248" spans="1:7" s="3" customFormat="1" ht="21.75" customHeight="1" x14ac:dyDescent="0.2">
      <c r="A248" s="1"/>
      <c r="B248" s="1"/>
      <c r="C248" s="2"/>
      <c r="D248" s="62"/>
      <c r="E248" s="62"/>
      <c r="G248" s="4"/>
    </row>
    <row r="249" spans="1:7" s="3" customFormat="1" ht="21.75" customHeight="1" x14ac:dyDescent="0.2">
      <c r="A249" s="1"/>
      <c r="B249" s="1"/>
      <c r="C249" s="2"/>
      <c r="D249" s="62"/>
      <c r="E249" s="62"/>
      <c r="G249" s="4"/>
    </row>
    <row r="250" spans="1:7" s="3" customFormat="1" ht="21.75" customHeight="1" x14ac:dyDescent="0.2">
      <c r="A250" s="1"/>
      <c r="B250" s="1"/>
      <c r="C250" s="2"/>
      <c r="D250" s="62"/>
      <c r="E250" s="62"/>
      <c r="G250" s="4"/>
    </row>
    <row r="251" spans="1:7" s="3" customFormat="1" ht="21.75" customHeight="1" x14ac:dyDescent="0.2">
      <c r="A251" s="1"/>
      <c r="B251" s="1"/>
      <c r="C251" s="2"/>
      <c r="D251" s="62"/>
      <c r="E251" s="62"/>
      <c r="G251" s="4"/>
    </row>
    <row r="252" spans="1:7" s="3" customFormat="1" ht="21.75" customHeight="1" x14ac:dyDescent="0.2">
      <c r="A252" s="1"/>
      <c r="B252" s="1"/>
      <c r="C252" s="2"/>
      <c r="D252" s="62"/>
      <c r="E252" s="62"/>
      <c r="G252" s="4"/>
    </row>
    <row r="253" spans="1:7" s="3" customFormat="1" ht="21.75" customHeight="1" x14ac:dyDescent="0.2">
      <c r="A253" s="1"/>
      <c r="B253" s="1"/>
      <c r="C253" s="2"/>
      <c r="D253" s="62"/>
      <c r="E253" s="62"/>
      <c r="G253" s="4"/>
    </row>
    <row r="254" spans="1:7" s="3" customFormat="1" ht="21.75" customHeight="1" x14ac:dyDescent="0.2">
      <c r="A254" s="1"/>
      <c r="B254" s="1"/>
      <c r="C254" s="2"/>
      <c r="D254" s="62"/>
      <c r="E254" s="62"/>
      <c r="G254" s="4"/>
    </row>
    <row r="255" spans="1:7" s="3" customFormat="1" ht="21.75" customHeight="1" x14ac:dyDescent="0.2">
      <c r="A255" s="1"/>
      <c r="B255" s="1"/>
      <c r="C255" s="2"/>
      <c r="D255" s="62"/>
      <c r="E255" s="62"/>
      <c r="G255" s="4"/>
    </row>
    <row r="256" spans="1:7" s="3" customFormat="1" ht="21.75" customHeight="1" x14ac:dyDescent="0.2">
      <c r="A256" s="1"/>
      <c r="B256" s="1"/>
      <c r="C256" s="2"/>
      <c r="D256" s="62"/>
      <c r="E256" s="62"/>
      <c r="G256" s="4"/>
    </row>
    <row r="257" spans="1:7" s="3" customFormat="1" ht="21.75" customHeight="1" x14ac:dyDescent="0.2">
      <c r="A257" s="1"/>
      <c r="B257" s="1"/>
      <c r="C257" s="2"/>
      <c r="D257" s="62"/>
      <c r="E257" s="62"/>
      <c r="G257" s="4"/>
    </row>
    <row r="258" spans="1:7" s="3" customFormat="1" ht="21.75" customHeight="1" x14ac:dyDescent="0.2">
      <c r="A258" s="1"/>
      <c r="B258" s="1"/>
      <c r="C258" s="2"/>
      <c r="D258" s="62"/>
      <c r="E258" s="62"/>
      <c r="G258" s="4"/>
    </row>
    <row r="259" spans="1:7" s="3" customFormat="1" ht="21.75" customHeight="1" x14ac:dyDescent="0.2">
      <c r="A259" s="1"/>
      <c r="B259" s="1"/>
      <c r="C259" s="2"/>
      <c r="D259" s="62"/>
      <c r="E259" s="62"/>
      <c r="G259" s="4"/>
    </row>
    <row r="260" spans="1:7" s="3" customFormat="1" ht="21.75" customHeight="1" x14ac:dyDescent="0.2">
      <c r="A260" s="1"/>
      <c r="B260" s="1"/>
      <c r="C260" s="2"/>
      <c r="D260" s="62"/>
      <c r="E260" s="62"/>
      <c r="G260" s="4"/>
    </row>
    <row r="261" spans="1:7" s="3" customFormat="1" ht="21.75" customHeight="1" x14ac:dyDescent="0.2">
      <c r="A261" s="1"/>
      <c r="B261" s="1"/>
      <c r="C261" s="2"/>
      <c r="D261" s="62"/>
      <c r="E261" s="62"/>
      <c r="G261" s="4"/>
    </row>
    <row r="262" spans="1:7" s="3" customFormat="1" ht="21.75" customHeight="1" x14ac:dyDescent="0.2">
      <c r="A262" s="1"/>
      <c r="B262" s="1"/>
      <c r="C262" s="2"/>
      <c r="D262" s="62"/>
      <c r="E262" s="62"/>
      <c r="G262" s="4"/>
    </row>
    <row r="263" spans="1:7" s="3" customFormat="1" ht="21.75" customHeight="1" x14ac:dyDescent="0.2">
      <c r="A263" s="1"/>
      <c r="B263" s="1"/>
      <c r="C263" s="2"/>
      <c r="D263" s="62"/>
      <c r="E263" s="62"/>
      <c r="G263" s="4"/>
    </row>
    <row r="264" spans="1:7" s="3" customFormat="1" ht="21.75" customHeight="1" x14ac:dyDescent="0.2">
      <c r="A264" s="1"/>
      <c r="B264" s="1"/>
      <c r="C264" s="2"/>
      <c r="D264" s="62"/>
      <c r="E264" s="62"/>
      <c r="G264" s="4"/>
    </row>
    <row r="265" spans="1:7" s="3" customFormat="1" ht="21.75" customHeight="1" x14ac:dyDescent="0.2">
      <c r="A265" s="1"/>
      <c r="B265" s="1"/>
      <c r="C265" s="2"/>
      <c r="D265" s="62"/>
      <c r="E265" s="62"/>
      <c r="G265" s="4"/>
    </row>
    <row r="266" spans="1:7" s="3" customFormat="1" ht="21.75" customHeight="1" x14ac:dyDescent="0.2">
      <c r="A266" s="1"/>
      <c r="B266" s="1"/>
      <c r="C266" s="2"/>
      <c r="D266" s="62"/>
      <c r="E266" s="62"/>
      <c r="G266" s="4"/>
    </row>
    <row r="267" spans="1:7" s="3" customFormat="1" ht="21.75" customHeight="1" x14ac:dyDescent="0.2">
      <c r="A267" s="1"/>
      <c r="B267" s="1"/>
      <c r="C267" s="2"/>
      <c r="D267" s="62"/>
      <c r="E267" s="62"/>
      <c r="G267" s="4"/>
    </row>
    <row r="268" spans="1:7" s="3" customFormat="1" ht="21.75" customHeight="1" x14ac:dyDescent="0.2">
      <c r="A268" s="1"/>
      <c r="B268" s="1"/>
      <c r="C268" s="2"/>
      <c r="D268" s="62"/>
      <c r="E268" s="62"/>
      <c r="G268" s="4"/>
    </row>
    <row r="269" spans="1:7" s="3" customFormat="1" ht="21.75" customHeight="1" x14ac:dyDescent="0.2">
      <c r="A269" s="1"/>
      <c r="B269" s="1"/>
      <c r="C269" s="2"/>
      <c r="D269" s="62"/>
      <c r="E269" s="62"/>
      <c r="G269" s="4"/>
    </row>
    <row r="270" spans="1:7" s="3" customFormat="1" ht="21.75" customHeight="1" x14ac:dyDescent="0.2">
      <c r="A270" s="1"/>
      <c r="B270" s="1"/>
      <c r="C270" s="2"/>
      <c r="D270" s="62"/>
      <c r="E270" s="62"/>
      <c r="G270" s="4"/>
    </row>
    <row r="271" spans="1:7" s="3" customFormat="1" ht="21.75" customHeight="1" x14ac:dyDescent="0.2">
      <c r="A271" s="1"/>
      <c r="B271" s="1"/>
      <c r="C271" s="2"/>
      <c r="D271" s="62"/>
      <c r="E271" s="62"/>
      <c r="G271" s="4"/>
    </row>
    <row r="272" spans="1:7" s="3" customFormat="1" ht="21.75" customHeight="1" x14ac:dyDescent="0.2">
      <c r="A272" s="1"/>
      <c r="B272" s="1"/>
      <c r="C272" s="2"/>
      <c r="D272" s="62"/>
      <c r="E272" s="62"/>
      <c r="G272" s="4"/>
    </row>
    <row r="273" spans="1:7" s="3" customFormat="1" ht="21.75" customHeight="1" x14ac:dyDescent="0.2">
      <c r="A273" s="1"/>
      <c r="B273" s="1"/>
      <c r="C273" s="2"/>
      <c r="D273" s="62"/>
      <c r="E273" s="62"/>
      <c r="G273" s="4"/>
    </row>
    <row r="274" spans="1:7" s="3" customFormat="1" ht="21.75" customHeight="1" x14ac:dyDescent="0.2">
      <c r="A274" s="1"/>
      <c r="B274" s="1"/>
      <c r="C274" s="2"/>
      <c r="D274" s="62"/>
      <c r="E274" s="62"/>
      <c r="G274" s="4"/>
    </row>
    <row r="275" spans="1:7" s="3" customFormat="1" ht="21.75" customHeight="1" x14ac:dyDescent="0.2">
      <c r="A275" s="1"/>
      <c r="B275" s="1"/>
      <c r="C275" s="2"/>
      <c r="D275" s="62"/>
      <c r="E275" s="62"/>
      <c r="G275" s="4"/>
    </row>
    <row r="276" spans="1:7" s="3" customFormat="1" ht="21.75" customHeight="1" x14ac:dyDescent="0.2">
      <c r="A276" s="1"/>
      <c r="B276" s="1"/>
      <c r="C276" s="2"/>
      <c r="D276" s="62"/>
      <c r="E276" s="62"/>
      <c r="G276" s="4"/>
    </row>
    <row r="277" spans="1:7" s="3" customFormat="1" ht="21.75" customHeight="1" x14ac:dyDescent="0.2">
      <c r="A277" s="1"/>
      <c r="B277" s="1"/>
      <c r="C277" s="2"/>
      <c r="D277" s="62"/>
      <c r="E277" s="62"/>
      <c r="G277" s="4"/>
    </row>
    <row r="278" spans="1:7" s="3" customFormat="1" ht="21.75" customHeight="1" x14ac:dyDescent="0.2">
      <c r="A278" s="1"/>
      <c r="B278" s="1"/>
      <c r="C278" s="2"/>
      <c r="D278" s="62"/>
      <c r="E278" s="62"/>
      <c r="G278" s="4"/>
    </row>
    <row r="279" spans="1:7" s="3" customFormat="1" ht="21.75" customHeight="1" x14ac:dyDescent="0.2">
      <c r="A279" s="1"/>
      <c r="B279" s="1"/>
      <c r="C279" s="2"/>
      <c r="D279" s="62"/>
      <c r="E279" s="62"/>
      <c r="G279" s="4"/>
    </row>
    <row r="280" spans="1:7" s="3" customFormat="1" ht="21.75" customHeight="1" x14ac:dyDescent="0.2">
      <c r="A280" s="1"/>
      <c r="B280" s="1"/>
      <c r="C280" s="2"/>
      <c r="D280" s="62"/>
      <c r="E280" s="62"/>
      <c r="G280" s="4"/>
    </row>
    <row r="281" spans="1:7" s="3" customFormat="1" ht="21.75" customHeight="1" x14ac:dyDescent="0.2">
      <c r="A281" s="1"/>
      <c r="B281" s="1"/>
      <c r="C281" s="2"/>
      <c r="D281" s="62"/>
      <c r="E281" s="62"/>
      <c r="G281" s="4"/>
    </row>
    <row r="282" spans="1:7" s="3" customFormat="1" ht="21.75" customHeight="1" x14ac:dyDescent="0.2">
      <c r="A282" s="1"/>
      <c r="B282" s="1"/>
      <c r="C282" s="2"/>
      <c r="D282" s="62"/>
      <c r="E282" s="62"/>
      <c r="G282" s="4"/>
    </row>
    <row r="283" spans="1:7" s="3" customFormat="1" ht="21.75" customHeight="1" x14ac:dyDescent="0.2">
      <c r="A283" s="1"/>
      <c r="B283" s="1"/>
      <c r="C283" s="2"/>
      <c r="D283" s="62"/>
      <c r="E283" s="62"/>
      <c r="G283" s="4"/>
    </row>
    <row r="284" spans="1:7" s="3" customFormat="1" ht="21.75" customHeight="1" x14ac:dyDescent="0.2">
      <c r="A284" s="1"/>
      <c r="B284" s="1"/>
      <c r="C284" s="2"/>
      <c r="D284" s="62"/>
      <c r="E284" s="62"/>
      <c r="G284" s="4"/>
    </row>
    <row r="285" spans="1:7" s="3" customFormat="1" ht="21.75" customHeight="1" x14ac:dyDescent="0.2">
      <c r="A285" s="1"/>
      <c r="B285" s="1"/>
      <c r="C285" s="2"/>
      <c r="D285" s="62"/>
      <c r="E285" s="62"/>
      <c r="G285" s="4"/>
    </row>
    <row r="286" spans="1:7" s="3" customFormat="1" ht="21.75" customHeight="1" x14ac:dyDescent="0.2">
      <c r="A286" s="1"/>
      <c r="B286" s="1"/>
      <c r="C286" s="2"/>
      <c r="D286" s="62"/>
      <c r="E286" s="62"/>
      <c r="G286" s="4"/>
    </row>
    <row r="287" spans="1:7" s="3" customFormat="1" ht="21.75" customHeight="1" x14ac:dyDescent="0.2">
      <c r="A287" s="1"/>
      <c r="B287" s="1"/>
      <c r="C287" s="2"/>
      <c r="D287" s="62"/>
      <c r="E287" s="62"/>
      <c r="G287" s="4"/>
    </row>
    <row r="288" spans="1:7" s="3" customFormat="1" ht="21.75" customHeight="1" x14ac:dyDescent="0.2">
      <c r="A288" s="1"/>
      <c r="B288" s="1"/>
      <c r="C288" s="2"/>
      <c r="D288" s="62"/>
      <c r="E288" s="62"/>
      <c r="G288" s="4"/>
    </row>
    <row r="289" spans="1:7" s="3" customFormat="1" ht="21.75" customHeight="1" x14ac:dyDescent="0.2">
      <c r="A289" s="1"/>
      <c r="B289" s="1"/>
      <c r="C289" s="2"/>
      <c r="D289" s="62"/>
      <c r="E289" s="62"/>
      <c r="G289" s="4"/>
    </row>
    <row r="290" spans="1:7" s="3" customFormat="1" ht="21.75" customHeight="1" x14ac:dyDescent="0.2">
      <c r="A290" s="1"/>
      <c r="B290" s="1"/>
      <c r="C290" s="2"/>
      <c r="D290" s="62"/>
      <c r="E290" s="62"/>
      <c r="G290" s="4"/>
    </row>
    <row r="291" spans="1:7" s="3" customFormat="1" ht="21.75" customHeight="1" x14ac:dyDescent="0.2">
      <c r="A291" s="1"/>
      <c r="B291" s="1"/>
      <c r="C291" s="2"/>
      <c r="D291" s="62"/>
      <c r="E291" s="62"/>
      <c r="G291" s="4"/>
    </row>
    <row r="292" spans="1:7" s="3" customFormat="1" ht="21.75" customHeight="1" x14ac:dyDescent="0.2">
      <c r="A292" s="1"/>
      <c r="B292" s="1"/>
      <c r="C292" s="2"/>
      <c r="D292" s="62"/>
      <c r="E292" s="62"/>
      <c r="G292" s="4"/>
    </row>
    <row r="293" spans="1:7" s="3" customFormat="1" ht="21.75" customHeight="1" x14ac:dyDescent="0.2">
      <c r="A293" s="1"/>
      <c r="B293" s="1"/>
      <c r="C293" s="2"/>
      <c r="D293" s="62"/>
      <c r="E293" s="62"/>
      <c r="G293" s="4"/>
    </row>
    <row r="294" spans="1:7" s="3" customFormat="1" ht="21.75" customHeight="1" x14ac:dyDescent="0.2">
      <c r="A294" s="1"/>
      <c r="B294" s="1"/>
      <c r="C294" s="2"/>
      <c r="D294" s="62"/>
      <c r="E294" s="62"/>
      <c r="G294" s="4"/>
    </row>
    <row r="295" spans="1:7" s="3" customFormat="1" ht="21.75" customHeight="1" x14ac:dyDescent="0.2">
      <c r="A295" s="1"/>
      <c r="B295" s="1"/>
      <c r="C295" s="2"/>
      <c r="D295" s="62"/>
      <c r="E295" s="62"/>
      <c r="G295" s="4"/>
    </row>
    <row r="296" spans="1:7" s="3" customFormat="1" ht="21.75" customHeight="1" x14ac:dyDescent="0.2">
      <c r="A296" s="1"/>
      <c r="B296" s="1"/>
      <c r="C296" s="2"/>
      <c r="D296" s="62"/>
      <c r="E296" s="62"/>
      <c r="G296" s="4"/>
    </row>
    <row r="297" spans="1:7" s="3" customFormat="1" ht="21.75" customHeight="1" x14ac:dyDescent="0.2">
      <c r="A297" s="1"/>
      <c r="B297" s="1"/>
      <c r="C297" s="2"/>
      <c r="D297" s="62"/>
      <c r="E297" s="62"/>
      <c r="G297" s="4"/>
    </row>
    <row r="298" spans="1:7" s="3" customFormat="1" ht="21.75" customHeight="1" x14ac:dyDescent="0.2">
      <c r="A298" s="1"/>
      <c r="B298" s="1"/>
      <c r="C298" s="2"/>
      <c r="D298" s="62"/>
      <c r="E298" s="62"/>
      <c r="G298" s="4"/>
    </row>
    <row r="299" spans="1:7" s="3" customFormat="1" ht="21.75" customHeight="1" x14ac:dyDescent="0.2">
      <c r="A299" s="1"/>
      <c r="B299" s="1"/>
      <c r="C299" s="2"/>
      <c r="D299" s="62"/>
      <c r="E299" s="62"/>
      <c r="G299" s="4"/>
    </row>
    <row r="300" spans="1:7" s="3" customFormat="1" ht="21.75" customHeight="1" x14ac:dyDescent="0.2">
      <c r="A300" s="1"/>
      <c r="B300" s="1"/>
      <c r="C300" s="2"/>
      <c r="D300" s="62"/>
      <c r="E300" s="62"/>
      <c r="G300" s="4"/>
    </row>
    <row r="301" spans="1:7" s="3" customFormat="1" ht="21.75" customHeight="1" x14ac:dyDescent="0.2">
      <c r="A301" s="1"/>
      <c r="B301" s="1"/>
      <c r="C301" s="2"/>
      <c r="D301" s="62"/>
      <c r="E301" s="62"/>
      <c r="G301" s="4"/>
    </row>
    <row r="302" spans="1:7" s="3" customFormat="1" ht="21.75" customHeight="1" x14ac:dyDescent="0.2">
      <c r="A302" s="1"/>
      <c r="B302" s="1"/>
      <c r="C302" s="2"/>
      <c r="D302" s="62"/>
      <c r="E302" s="62"/>
      <c r="G302" s="4"/>
    </row>
    <row r="303" spans="1:7" s="3" customFormat="1" ht="21.75" customHeight="1" x14ac:dyDescent="0.2">
      <c r="A303" s="1"/>
      <c r="B303" s="1"/>
      <c r="C303" s="2"/>
      <c r="D303" s="62"/>
      <c r="E303" s="62"/>
      <c r="G303" s="4"/>
    </row>
    <row r="304" spans="1:7" s="3" customFormat="1" ht="21.75" customHeight="1" x14ac:dyDescent="0.2">
      <c r="A304" s="1"/>
      <c r="B304" s="1"/>
      <c r="C304" s="2"/>
      <c r="D304" s="62"/>
      <c r="E304" s="62"/>
      <c r="G304" s="4"/>
    </row>
    <row r="305" spans="1:7" s="3" customFormat="1" ht="21.75" customHeight="1" x14ac:dyDescent="0.2">
      <c r="A305" s="1"/>
      <c r="B305" s="1"/>
      <c r="C305" s="2"/>
      <c r="D305" s="62"/>
      <c r="E305" s="62"/>
      <c r="G305" s="4"/>
    </row>
    <row r="306" spans="1:7" s="3" customFormat="1" ht="21.75" customHeight="1" x14ac:dyDescent="0.2">
      <c r="A306" s="1"/>
      <c r="B306" s="1"/>
      <c r="C306" s="2"/>
      <c r="D306" s="62"/>
      <c r="E306" s="62"/>
      <c r="G306" s="4"/>
    </row>
    <row r="307" spans="1:7" s="3" customFormat="1" ht="21.75" customHeight="1" x14ac:dyDescent="0.2">
      <c r="A307" s="1"/>
      <c r="B307" s="1"/>
      <c r="C307" s="2"/>
      <c r="D307" s="62"/>
      <c r="E307" s="62"/>
      <c r="G307" s="4"/>
    </row>
    <row r="308" spans="1:7" s="3" customFormat="1" ht="21.75" customHeight="1" x14ac:dyDescent="0.2">
      <c r="A308" s="1"/>
      <c r="B308" s="1"/>
      <c r="C308" s="2"/>
      <c r="D308" s="62"/>
      <c r="E308" s="62"/>
      <c r="G308" s="4"/>
    </row>
    <row r="309" spans="1:7" s="3" customFormat="1" ht="21.75" customHeight="1" x14ac:dyDescent="0.2">
      <c r="A309" s="1"/>
      <c r="B309" s="1"/>
      <c r="C309" s="2"/>
      <c r="D309" s="62"/>
      <c r="E309" s="62"/>
      <c r="G309" s="4"/>
    </row>
    <row r="310" spans="1:7" s="3" customFormat="1" ht="21.75" customHeight="1" x14ac:dyDescent="0.2">
      <c r="A310" s="1"/>
      <c r="B310" s="1"/>
      <c r="C310" s="2"/>
      <c r="D310" s="62"/>
      <c r="E310" s="62"/>
      <c r="G310" s="4"/>
    </row>
    <row r="311" spans="1:7" s="3" customFormat="1" ht="21.75" customHeight="1" x14ac:dyDescent="0.2">
      <c r="A311" s="1"/>
      <c r="B311" s="1"/>
      <c r="C311" s="2"/>
      <c r="D311" s="62"/>
      <c r="E311" s="62"/>
      <c r="G311" s="4"/>
    </row>
    <row r="312" spans="1:7" s="3" customFormat="1" ht="21.75" customHeight="1" x14ac:dyDescent="0.2">
      <c r="A312" s="1"/>
      <c r="B312" s="1"/>
      <c r="C312" s="2"/>
      <c r="D312" s="62"/>
      <c r="E312" s="62"/>
      <c r="G312" s="4"/>
    </row>
    <row r="313" spans="1:7" s="3" customFormat="1" ht="21.75" customHeight="1" x14ac:dyDescent="0.2">
      <c r="A313" s="1"/>
      <c r="B313" s="1"/>
      <c r="C313" s="2"/>
      <c r="D313" s="62"/>
      <c r="E313" s="62"/>
      <c r="G313" s="4"/>
    </row>
    <row r="314" spans="1:7" s="3" customFormat="1" ht="21.75" customHeight="1" x14ac:dyDescent="0.2">
      <c r="A314" s="1"/>
      <c r="B314" s="1"/>
      <c r="C314" s="2"/>
      <c r="D314" s="62"/>
      <c r="E314" s="62"/>
      <c r="G314" s="4"/>
    </row>
    <row r="315" spans="1:7" s="3" customFormat="1" ht="21.75" customHeight="1" x14ac:dyDescent="0.2">
      <c r="A315" s="1"/>
      <c r="B315" s="1"/>
      <c r="C315" s="2"/>
      <c r="D315" s="62"/>
      <c r="E315" s="62"/>
      <c r="G315" s="4"/>
    </row>
    <row r="316" spans="1:7" s="3" customFormat="1" ht="21.75" customHeight="1" x14ac:dyDescent="0.2">
      <c r="A316" s="1"/>
      <c r="B316" s="1"/>
      <c r="C316" s="2"/>
      <c r="D316" s="62"/>
      <c r="E316" s="62"/>
      <c r="G316" s="4"/>
    </row>
    <row r="317" spans="1:7" s="3" customFormat="1" ht="21.75" customHeight="1" x14ac:dyDescent="0.2">
      <c r="A317" s="1"/>
      <c r="B317" s="1"/>
      <c r="C317" s="2"/>
      <c r="D317" s="62"/>
      <c r="E317" s="62"/>
      <c r="G317" s="4"/>
    </row>
    <row r="318" spans="1:7" s="3" customFormat="1" ht="21.75" customHeight="1" x14ac:dyDescent="0.2">
      <c r="A318" s="1"/>
      <c r="B318" s="1"/>
      <c r="C318" s="2"/>
      <c r="D318" s="62"/>
      <c r="E318" s="62"/>
      <c r="G318" s="4"/>
    </row>
    <row r="319" spans="1:7" s="3" customFormat="1" ht="21.75" customHeight="1" x14ac:dyDescent="0.2">
      <c r="A319" s="1"/>
      <c r="B319" s="1"/>
      <c r="C319" s="2"/>
      <c r="D319" s="62"/>
      <c r="E319" s="62"/>
      <c r="G319" s="4"/>
    </row>
    <row r="320" spans="1:7" s="3" customFormat="1" ht="21.75" customHeight="1" x14ac:dyDescent="0.2">
      <c r="A320" s="1"/>
      <c r="B320" s="1"/>
      <c r="C320" s="2"/>
      <c r="D320" s="62"/>
      <c r="E320" s="62"/>
      <c r="G320" s="4"/>
    </row>
    <row r="321" spans="1:7" s="3" customFormat="1" ht="21.75" customHeight="1" x14ac:dyDescent="0.2">
      <c r="A321" s="1"/>
      <c r="B321" s="1"/>
      <c r="C321" s="2"/>
      <c r="D321" s="62"/>
      <c r="E321" s="62"/>
      <c r="G321" s="4"/>
    </row>
    <row r="322" spans="1:7" s="3" customFormat="1" ht="21.75" customHeight="1" x14ac:dyDescent="0.2">
      <c r="A322" s="1"/>
      <c r="B322" s="1"/>
      <c r="C322" s="2"/>
      <c r="D322" s="62"/>
      <c r="E322" s="62"/>
      <c r="G322" s="4"/>
    </row>
    <row r="323" spans="1:7" s="3" customFormat="1" ht="21.75" customHeight="1" x14ac:dyDescent="0.2">
      <c r="A323" s="1"/>
      <c r="B323" s="1"/>
      <c r="C323" s="2"/>
      <c r="D323" s="62"/>
      <c r="E323" s="62"/>
      <c r="G323" s="4"/>
    </row>
    <row r="324" spans="1:7" s="3" customFormat="1" ht="21.75" customHeight="1" x14ac:dyDescent="0.2">
      <c r="A324" s="1"/>
      <c r="B324" s="1"/>
      <c r="C324" s="2"/>
      <c r="D324" s="62"/>
      <c r="E324" s="62"/>
      <c r="G324" s="4"/>
    </row>
    <row r="325" spans="1:7" s="3" customFormat="1" ht="21.75" customHeight="1" x14ac:dyDescent="0.2">
      <c r="A325" s="1"/>
      <c r="B325" s="1"/>
      <c r="C325" s="2"/>
      <c r="D325" s="62"/>
      <c r="E325" s="62"/>
      <c r="G325" s="4"/>
    </row>
    <row r="326" spans="1:7" s="3" customFormat="1" ht="21.75" customHeight="1" x14ac:dyDescent="0.2">
      <c r="A326" s="1"/>
      <c r="B326" s="1"/>
      <c r="C326" s="2"/>
      <c r="D326" s="62"/>
      <c r="E326" s="62"/>
      <c r="G326" s="4"/>
    </row>
    <row r="327" spans="1:7" s="3" customFormat="1" ht="21.75" customHeight="1" x14ac:dyDescent="0.2">
      <c r="A327" s="1"/>
      <c r="B327" s="1"/>
      <c r="C327" s="2"/>
      <c r="D327" s="62"/>
      <c r="E327" s="62"/>
      <c r="G327" s="4"/>
    </row>
    <row r="328" spans="1:7" s="3" customFormat="1" ht="21.75" customHeight="1" x14ac:dyDescent="0.2">
      <c r="A328" s="1"/>
      <c r="B328" s="1"/>
      <c r="C328" s="2"/>
      <c r="D328" s="62"/>
      <c r="E328" s="62"/>
      <c r="G328" s="4"/>
    </row>
    <row r="329" spans="1:7" s="3" customFormat="1" ht="21.75" customHeight="1" x14ac:dyDescent="0.2">
      <c r="A329" s="1"/>
      <c r="B329" s="1"/>
      <c r="C329" s="2"/>
      <c r="D329" s="62"/>
      <c r="E329" s="62"/>
      <c r="G329" s="4"/>
    </row>
    <row r="330" spans="1:7" s="3" customFormat="1" ht="21.75" customHeight="1" x14ac:dyDescent="0.2">
      <c r="A330" s="1"/>
      <c r="B330" s="1"/>
      <c r="C330" s="2"/>
      <c r="D330" s="62"/>
      <c r="E330" s="62"/>
      <c r="G330" s="4"/>
    </row>
    <row r="331" spans="1:7" s="3" customFormat="1" ht="21.75" customHeight="1" x14ac:dyDescent="0.2">
      <c r="A331" s="1"/>
      <c r="B331" s="1"/>
      <c r="C331" s="2"/>
      <c r="D331" s="62"/>
      <c r="E331" s="62"/>
      <c r="G331" s="4"/>
    </row>
    <row r="332" spans="1:7" s="3" customFormat="1" ht="21.75" customHeight="1" x14ac:dyDescent="0.2">
      <c r="A332" s="1"/>
      <c r="B332" s="1"/>
      <c r="C332" s="2"/>
      <c r="D332" s="62"/>
      <c r="E332" s="62"/>
      <c r="G332" s="4"/>
    </row>
    <row r="333" spans="1:7" s="3" customFormat="1" ht="21.75" customHeight="1" x14ac:dyDescent="0.2">
      <c r="A333" s="1"/>
      <c r="B333" s="1"/>
      <c r="C333" s="2"/>
      <c r="D333" s="62"/>
      <c r="E333" s="62"/>
      <c r="G333" s="4"/>
    </row>
    <row r="334" spans="1:7" s="3" customFormat="1" ht="21.75" customHeight="1" x14ac:dyDescent="0.2">
      <c r="A334" s="1"/>
      <c r="B334" s="1"/>
      <c r="C334" s="2"/>
      <c r="D334" s="62"/>
      <c r="E334" s="62"/>
      <c r="G334" s="4"/>
    </row>
    <row r="335" spans="1:7" s="3" customFormat="1" ht="21.75" customHeight="1" x14ac:dyDescent="0.2">
      <c r="A335" s="1"/>
      <c r="B335" s="1"/>
      <c r="C335" s="2"/>
      <c r="D335" s="62"/>
      <c r="E335" s="62"/>
      <c r="G335" s="4"/>
    </row>
    <row r="336" spans="1:7" s="3" customFormat="1" ht="21.75" customHeight="1" x14ac:dyDescent="0.2">
      <c r="A336" s="1"/>
      <c r="B336" s="1"/>
      <c r="C336" s="2"/>
      <c r="D336" s="62"/>
      <c r="E336" s="62"/>
      <c r="G336" s="4"/>
    </row>
    <row r="337" spans="1:7" s="3" customFormat="1" ht="21.75" customHeight="1" x14ac:dyDescent="0.2">
      <c r="A337" s="1"/>
      <c r="B337" s="1"/>
      <c r="C337" s="2"/>
      <c r="D337" s="62"/>
      <c r="E337" s="62"/>
      <c r="G337" s="4"/>
    </row>
    <row r="338" spans="1:7" s="3" customFormat="1" ht="21.75" customHeight="1" x14ac:dyDescent="0.2">
      <c r="A338" s="1"/>
      <c r="B338" s="1"/>
      <c r="C338" s="2"/>
      <c r="D338" s="62"/>
      <c r="E338" s="62"/>
      <c r="G338" s="4"/>
    </row>
    <row r="339" spans="1:7" s="3" customFormat="1" ht="21.75" customHeight="1" x14ac:dyDescent="0.2">
      <c r="A339" s="1"/>
      <c r="B339" s="1"/>
      <c r="C339" s="2"/>
      <c r="D339" s="62"/>
      <c r="E339" s="62"/>
      <c r="G339" s="4"/>
    </row>
    <row r="340" spans="1:7" s="3" customFormat="1" ht="21.75" customHeight="1" x14ac:dyDescent="0.2">
      <c r="A340" s="1"/>
      <c r="B340" s="1"/>
      <c r="C340" s="2"/>
      <c r="D340" s="62"/>
      <c r="E340" s="62"/>
      <c r="G340" s="4"/>
    </row>
    <row r="341" spans="1:7" s="3" customFormat="1" ht="21.75" customHeight="1" x14ac:dyDescent="0.2">
      <c r="A341" s="1"/>
      <c r="B341" s="1"/>
      <c r="C341" s="2"/>
      <c r="D341" s="62"/>
      <c r="E341" s="62"/>
      <c r="G341" s="4"/>
    </row>
    <row r="342" spans="1:7" s="3" customFormat="1" ht="21.75" customHeight="1" x14ac:dyDescent="0.2">
      <c r="A342" s="1"/>
      <c r="B342" s="1"/>
      <c r="C342" s="2"/>
      <c r="D342" s="62"/>
      <c r="E342" s="62"/>
      <c r="G342" s="4"/>
    </row>
    <row r="343" spans="1:7" s="3" customFormat="1" ht="21.75" customHeight="1" x14ac:dyDescent="0.2">
      <c r="A343" s="1"/>
      <c r="B343" s="1"/>
      <c r="C343" s="2"/>
      <c r="D343" s="62"/>
      <c r="E343" s="62"/>
      <c r="G343" s="4"/>
    </row>
    <row r="344" spans="1:7" s="3" customFormat="1" ht="21.75" customHeight="1" x14ac:dyDescent="0.2">
      <c r="A344" s="1"/>
      <c r="B344" s="1"/>
      <c r="C344" s="2"/>
      <c r="D344" s="62"/>
      <c r="E344" s="62"/>
      <c r="G344" s="4"/>
    </row>
    <row r="345" spans="1:7" s="3" customFormat="1" ht="21.75" customHeight="1" x14ac:dyDescent="0.2">
      <c r="A345" s="1"/>
      <c r="B345" s="1"/>
      <c r="C345" s="2"/>
      <c r="D345" s="62"/>
      <c r="E345" s="62"/>
      <c r="G345" s="4"/>
    </row>
    <row r="346" spans="1:7" s="3" customFormat="1" ht="21.75" customHeight="1" x14ac:dyDescent="0.2">
      <c r="A346" s="1"/>
      <c r="B346" s="1"/>
      <c r="C346" s="2"/>
      <c r="D346" s="62"/>
      <c r="E346" s="62"/>
      <c r="G346" s="4"/>
    </row>
    <row r="347" spans="1:7" s="3" customFormat="1" ht="21.75" customHeight="1" x14ac:dyDescent="0.2">
      <c r="A347" s="1"/>
      <c r="B347" s="1"/>
      <c r="C347" s="2"/>
      <c r="D347" s="62"/>
      <c r="E347" s="62"/>
      <c r="G347" s="4"/>
    </row>
    <row r="348" spans="1:7" s="3" customFormat="1" ht="21.75" customHeight="1" x14ac:dyDescent="0.2">
      <c r="A348" s="1"/>
      <c r="B348" s="1"/>
      <c r="C348" s="2"/>
      <c r="D348" s="62"/>
      <c r="E348" s="62"/>
      <c r="G348" s="4"/>
    </row>
    <row r="349" spans="1:7" s="3" customFormat="1" ht="21.75" customHeight="1" x14ac:dyDescent="0.2">
      <c r="A349" s="1"/>
      <c r="B349" s="1"/>
      <c r="C349" s="2"/>
      <c r="D349" s="62"/>
      <c r="E349" s="62"/>
      <c r="G349" s="4"/>
    </row>
    <row r="350" spans="1:7" s="3" customFormat="1" ht="21.75" customHeight="1" x14ac:dyDescent="0.2">
      <c r="A350" s="1"/>
      <c r="B350" s="1"/>
      <c r="C350" s="2"/>
      <c r="D350" s="62"/>
      <c r="E350" s="62"/>
      <c r="G350" s="4"/>
    </row>
    <row r="351" spans="1:7" s="3" customFormat="1" ht="21.75" customHeight="1" x14ac:dyDescent="0.2">
      <c r="A351" s="1"/>
      <c r="B351" s="1"/>
      <c r="C351" s="2"/>
      <c r="D351" s="62"/>
      <c r="E351" s="62"/>
      <c r="G351" s="4"/>
    </row>
    <row r="352" spans="1:7" s="3" customFormat="1" ht="21.75" customHeight="1" x14ac:dyDescent="0.2">
      <c r="A352" s="1"/>
      <c r="B352" s="1"/>
      <c r="C352" s="2"/>
      <c r="D352" s="62"/>
      <c r="E352" s="62"/>
      <c r="G352" s="4"/>
    </row>
    <row r="353" spans="1:7" s="3" customFormat="1" ht="21.75" customHeight="1" x14ac:dyDescent="0.2">
      <c r="A353" s="1"/>
      <c r="B353" s="1"/>
      <c r="C353" s="2"/>
      <c r="D353" s="62"/>
      <c r="E353" s="62"/>
      <c r="G353" s="4"/>
    </row>
    <row r="354" spans="1:7" s="3" customFormat="1" ht="21.75" customHeight="1" x14ac:dyDescent="0.2">
      <c r="A354" s="1"/>
      <c r="B354" s="1"/>
      <c r="C354" s="2"/>
      <c r="D354" s="62"/>
      <c r="E354" s="62"/>
      <c r="G354" s="4"/>
    </row>
    <row r="355" spans="1:7" s="3" customFormat="1" ht="21.75" customHeight="1" x14ac:dyDescent="0.2">
      <c r="A355" s="1"/>
      <c r="B355" s="1"/>
      <c r="C355" s="2"/>
      <c r="D355" s="62"/>
      <c r="E355" s="62"/>
      <c r="G355" s="4"/>
    </row>
    <row r="356" spans="1:7" s="3" customFormat="1" ht="21.75" customHeight="1" x14ac:dyDescent="0.2">
      <c r="A356" s="1"/>
      <c r="B356" s="1"/>
      <c r="C356" s="2"/>
      <c r="D356" s="62"/>
      <c r="E356" s="62"/>
      <c r="G356" s="4"/>
    </row>
    <row r="357" spans="1:7" s="3" customFormat="1" ht="21.75" customHeight="1" x14ac:dyDescent="0.2">
      <c r="A357" s="1"/>
      <c r="B357" s="1"/>
      <c r="C357" s="2"/>
      <c r="D357" s="62"/>
      <c r="E357" s="62"/>
      <c r="G357" s="4"/>
    </row>
    <row r="358" spans="1:7" s="3" customFormat="1" ht="21.75" customHeight="1" x14ac:dyDescent="0.2">
      <c r="A358" s="1"/>
      <c r="B358" s="1"/>
      <c r="C358" s="2"/>
      <c r="D358" s="62"/>
      <c r="E358" s="62"/>
      <c r="G358" s="4"/>
    </row>
    <row r="359" spans="1:7" s="3" customFormat="1" ht="21.75" customHeight="1" x14ac:dyDescent="0.2">
      <c r="A359" s="1"/>
      <c r="B359" s="1"/>
      <c r="C359" s="2"/>
      <c r="D359" s="62"/>
      <c r="E359" s="62"/>
      <c r="G359" s="4"/>
    </row>
    <row r="360" spans="1:7" s="3" customFormat="1" ht="21.75" customHeight="1" x14ac:dyDescent="0.2">
      <c r="A360" s="1"/>
      <c r="B360" s="1"/>
      <c r="C360" s="2"/>
      <c r="D360" s="62"/>
      <c r="E360" s="62"/>
      <c r="G360" s="4"/>
    </row>
    <row r="361" spans="1:7" s="3" customFormat="1" ht="21.75" customHeight="1" x14ac:dyDescent="0.2">
      <c r="A361" s="1"/>
      <c r="B361" s="1"/>
      <c r="C361" s="2"/>
      <c r="D361" s="62"/>
      <c r="E361" s="62"/>
      <c r="G361" s="4"/>
    </row>
    <row r="362" spans="1:7" s="3" customFormat="1" ht="21.75" customHeight="1" x14ac:dyDescent="0.2">
      <c r="A362" s="1"/>
      <c r="B362" s="1"/>
      <c r="C362" s="2"/>
      <c r="D362" s="62"/>
      <c r="E362" s="62"/>
      <c r="G362" s="4"/>
    </row>
    <row r="363" spans="1:7" s="3" customFormat="1" ht="21.75" customHeight="1" x14ac:dyDescent="0.2">
      <c r="A363" s="1"/>
      <c r="B363" s="1"/>
      <c r="C363" s="2"/>
      <c r="D363" s="62"/>
      <c r="E363" s="62"/>
      <c r="G363" s="4"/>
    </row>
    <row r="364" spans="1:7" s="3" customFormat="1" ht="21.75" customHeight="1" x14ac:dyDescent="0.2">
      <c r="A364" s="1"/>
      <c r="B364" s="1"/>
      <c r="C364" s="2"/>
      <c r="D364" s="62"/>
      <c r="E364" s="62"/>
      <c r="G364" s="4"/>
    </row>
    <row r="365" spans="1:7" s="3" customFormat="1" ht="15" x14ac:dyDescent="0.2">
      <c r="A365" s="1"/>
      <c r="B365" s="1"/>
      <c r="C365" s="2"/>
      <c r="D365" s="62"/>
      <c r="E365" s="62"/>
      <c r="G365" s="4"/>
    </row>
    <row r="366" spans="1:7" s="3" customFormat="1" ht="15" x14ac:dyDescent="0.2">
      <c r="A366" s="1"/>
      <c r="B366" s="1"/>
      <c r="C366" s="2"/>
      <c r="D366" s="62"/>
      <c r="E366" s="62"/>
      <c r="G366" s="4"/>
    </row>
    <row r="367" spans="1:7" s="3" customFormat="1" ht="15" x14ac:dyDescent="0.2">
      <c r="A367" s="1"/>
      <c r="B367" s="1"/>
      <c r="C367" s="2"/>
      <c r="D367" s="62"/>
      <c r="E367" s="62"/>
      <c r="G367" s="4"/>
    </row>
    <row r="368" spans="1:7" s="3" customFormat="1" ht="15" x14ac:dyDescent="0.2">
      <c r="A368" s="1"/>
      <c r="B368" s="1"/>
      <c r="C368" s="2"/>
      <c r="D368" s="62"/>
      <c r="E368" s="62"/>
      <c r="G368" s="4"/>
    </row>
    <row r="369" spans="1:7" s="3" customFormat="1" ht="15" x14ac:dyDescent="0.2">
      <c r="A369" s="1"/>
      <c r="B369" s="1"/>
      <c r="C369" s="2"/>
      <c r="D369" s="62"/>
      <c r="E369" s="62"/>
      <c r="G369" s="4"/>
    </row>
    <row r="370" spans="1:7" s="3" customFormat="1" ht="15" x14ac:dyDescent="0.2">
      <c r="A370" s="1"/>
      <c r="B370" s="1"/>
      <c r="C370" s="2"/>
      <c r="D370" s="62"/>
      <c r="E370" s="62"/>
      <c r="G370" s="4"/>
    </row>
    <row r="371" spans="1:7" s="3" customFormat="1" ht="15" x14ac:dyDescent="0.2">
      <c r="A371" s="1"/>
      <c r="B371" s="1"/>
      <c r="C371" s="2"/>
      <c r="D371" s="62"/>
      <c r="E371" s="62"/>
      <c r="G371" s="4"/>
    </row>
    <row r="372" spans="1:7" s="3" customFormat="1" ht="15" x14ac:dyDescent="0.2">
      <c r="A372" s="1"/>
      <c r="B372" s="1"/>
      <c r="C372" s="2"/>
      <c r="D372" s="62"/>
      <c r="E372" s="62"/>
      <c r="G372" s="4"/>
    </row>
    <row r="373" spans="1:7" s="3" customFormat="1" ht="15" x14ac:dyDescent="0.2">
      <c r="A373" s="1"/>
      <c r="B373" s="1"/>
      <c r="C373" s="2"/>
      <c r="D373" s="62"/>
      <c r="E373" s="62"/>
      <c r="G373" s="4"/>
    </row>
    <row r="374" spans="1:7" s="3" customFormat="1" ht="15" x14ac:dyDescent="0.2">
      <c r="A374" s="1"/>
      <c r="B374" s="1"/>
      <c r="C374" s="2"/>
      <c r="D374" s="62"/>
      <c r="E374" s="62"/>
      <c r="G374" s="4"/>
    </row>
    <row r="375" spans="1:7" s="3" customFormat="1" ht="15" x14ac:dyDescent="0.2">
      <c r="A375" s="1"/>
      <c r="B375" s="1"/>
      <c r="C375" s="2"/>
      <c r="D375" s="62"/>
      <c r="E375" s="62"/>
      <c r="G375" s="4"/>
    </row>
    <row r="376" spans="1:7" s="3" customFormat="1" ht="15" x14ac:dyDescent="0.2">
      <c r="A376" s="1"/>
      <c r="B376" s="1"/>
      <c r="C376" s="2"/>
      <c r="D376" s="62"/>
      <c r="E376" s="62"/>
      <c r="G376" s="4"/>
    </row>
  </sheetData>
  <mergeCells count="12">
    <mergeCell ref="A207:C207"/>
    <mergeCell ref="A3:F3"/>
    <mergeCell ref="A6:F6"/>
    <mergeCell ref="A177:C177"/>
    <mergeCell ref="A203:C203"/>
    <mergeCell ref="A185:F185"/>
    <mergeCell ref="A179:B184"/>
    <mergeCell ref="A205:B206"/>
    <mergeCell ref="E1:F1"/>
    <mergeCell ref="A2:F2"/>
    <mergeCell ref="A204:F204"/>
    <mergeCell ref="A178:F178"/>
  </mergeCells>
  <phoneticPr fontId="2" type="noConversion"/>
  <pageMargins left="0.47244094488188981" right="0.35433070866141736" top="0.78740157480314965" bottom="0.78740157480314965" header="0.51181102362204722" footer="0.51181102362204722"/>
  <pageSetup paperSize="9" scale="95" orientation="portrait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Tabela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UG</dc:creator>
  <cp:lastModifiedBy>PC-2</cp:lastModifiedBy>
  <cp:lastPrinted>2015-03-12T10:03:18Z</cp:lastPrinted>
  <dcterms:created xsi:type="dcterms:W3CDTF">2015-03-12T07:07:00Z</dcterms:created>
  <dcterms:modified xsi:type="dcterms:W3CDTF">2015-06-17T07:54:03Z</dcterms:modified>
</cp:coreProperties>
</file>