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4955" windowHeight="8445" activeTab="3"/>
  </bookViews>
  <sheets>
    <sheet name="Tabela 1 " sheetId="1" r:id="rId1"/>
    <sheet name="Tabela 2 " sheetId="2" r:id="rId2"/>
    <sheet name="Tabela 3 " sheetId="4" r:id="rId3"/>
    <sheet name="Załacznik 1" sheetId="3" r:id="rId4"/>
  </sheets>
  <calcPr calcId="124519"/>
</workbook>
</file>

<file path=xl/calcChain.xml><?xml version="1.0" encoding="utf-8"?>
<calcChain xmlns="http://schemas.openxmlformats.org/spreadsheetml/2006/main">
  <c r="F22" i="4"/>
  <c r="F17"/>
  <c r="G22"/>
  <c r="G17" s="1"/>
  <c r="H28"/>
  <c r="I28"/>
  <c r="M28"/>
  <c r="F28"/>
  <c r="G28"/>
  <c r="J28"/>
  <c r="K28"/>
  <c r="K17" s="1"/>
  <c r="L28"/>
  <c r="N28"/>
  <c r="O28"/>
  <c r="P28"/>
  <c r="Q28"/>
  <c r="E28"/>
  <c r="E17" s="1"/>
  <c r="F9"/>
  <c r="F35" s="1"/>
  <c r="H9"/>
  <c r="H35" s="1"/>
  <c r="J9"/>
  <c r="L9"/>
  <c r="L35" s="1"/>
  <c r="N9"/>
  <c r="P9"/>
  <c r="P35" s="1"/>
  <c r="E13"/>
  <c r="E9" s="1"/>
  <c r="F13"/>
  <c r="G13"/>
  <c r="G9" s="1"/>
  <c r="G35" s="1"/>
  <c r="H13"/>
  <c r="I13"/>
  <c r="I9" s="1"/>
  <c r="J13"/>
  <c r="K13"/>
  <c r="K9" s="1"/>
  <c r="L13"/>
  <c r="M13"/>
  <c r="M9" s="1"/>
  <c r="N13"/>
  <c r="O13"/>
  <c r="O9" s="1"/>
  <c r="P13"/>
  <c r="Q13"/>
  <c r="Q9" s="1"/>
  <c r="E22"/>
  <c r="H22"/>
  <c r="H17" s="1"/>
  <c r="I22"/>
  <c r="I17" s="1"/>
  <c r="J22"/>
  <c r="J17" s="1"/>
  <c r="K22"/>
  <c r="L22"/>
  <c r="L17" s="1"/>
  <c r="M22"/>
  <c r="M17" s="1"/>
  <c r="N22"/>
  <c r="N17" s="1"/>
  <c r="O22"/>
  <c r="O17" s="1"/>
  <c r="P22"/>
  <c r="P17" s="1"/>
  <c r="Q22"/>
  <c r="Q17" s="1"/>
  <c r="M12" i="3"/>
  <c r="N12"/>
  <c r="O12"/>
  <c r="M17"/>
  <c r="M18" s="1"/>
  <c r="N17"/>
  <c r="O17"/>
  <c r="O18" s="1"/>
  <c r="N18"/>
  <c r="Q35" i="4" l="1"/>
  <c r="O35"/>
  <c r="M35"/>
  <c r="K35"/>
  <c r="I35"/>
  <c r="E35"/>
  <c r="N35"/>
  <c r="J35"/>
</calcChain>
</file>

<file path=xl/comments1.xml><?xml version="1.0" encoding="utf-8"?>
<comments xmlns="http://schemas.openxmlformats.org/spreadsheetml/2006/main">
  <authors>
    <author>UGKrzyzanow</author>
  </authors>
  <commentList>
    <comment ref="Q15" authorId="0">
      <text>
        <r>
          <rPr>
            <b/>
            <sz val="8"/>
            <color indexed="81"/>
            <rFont val="Tahoma"/>
            <charset val="238"/>
          </rPr>
          <t>UGKrzyzanow: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<sst xmlns="http://schemas.openxmlformats.org/spreadsheetml/2006/main" count="194" uniqueCount="137">
  <si>
    <t>Zmiany w budżecie gminy na 2013 r.</t>
  </si>
  <si>
    <t>Dział</t>
  </si>
  <si>
    <t>Rozdział</t>
  </si>
  <si>
    <t>§</t>
  </si>
  <si>
    <t>Źródło dochodów</t>
  </si>
  <si>
    <t>Zmniejszenie</t>
  </si>
  <si>
    <t>Zwiększenie</t>
  </si>
  <si>
    <t>Oświata i wychowanie</t>
  </si>
  <si>
    <t>2009</t>
  </si>
  <si>
    <t>Dotacje celowe w ramach programów finansowanych z udziałem środków europejskich oraz środków o których mowa w art. 5 ust. 1 pkt 3 oraz ust. 3 pkt 5 i 6 ustawy, lub płatności w ramach budżetu środków europejskich</t>
  </si>
  <si>
    <t>Pomoc społeczna</t>
  </si>
  <si>
    <t>Świadczenia rodzinne, świadczenia z funduszu alimentacyjnego oraz składki na ubezpieczenia emerytalne i rentowe z ubezpieczenia społeczego</t>
  </si>
  <si>
    <t>Pozostała działalność</t>
  </si>
  <si>
    <t>Razem</t>
  </si>
  <si>
    <t>Dochody bieżące</t>
  </si>
  <si>
    <t>w tym: dochody z udziałem środków unijnych</t>
  </si>
  <si>
    <t>Dochody majątkowe</t>
  </si>
  <si>
    <t>w tym: środki na inwestycje z udziałem środków unijnych</t>
  </si>
  <si>
    <t>Plan dochodów po zmianach:</t>
  </si>
  <si>
    <t>ogółem:</t>
  </si>
  <si>
    <t>w tym:</t>
  </si>
  <si>
    <t>bieżące</t>
  </si>
  <si>
    <t>majątkowe</t>
  </si>
  <si>
    <t>Transport i łączność</t>
  </si>
  <si>
    <t>0960</t>
  </si>
  <si>
    <t>Gospodarka mieszkaniowa</t>
  </si>
  <si>
    <t>Gospodarka gruntami i nieruchomościani</t>
  </si>
  <si>
    <t>0760</t>
  </si>
  <si>
    <t>Gimnazja</t>
  </si>
  <si>
    <t>0970</t>
  </si>
  <si>
    <t>Wpływy z różnych dochodów</t>
  </si>
  <si>
    <t>2007</t>
  </si>
  <si>
    <t>Ogółem zwiększenie dochodów</t>
  </si>
  <si>
    <t>w tym:  z udziałem środków unijnych                                             109 888,97</t>
  </si>
  <si>
    <t>Nazwa</t>
  </si>
  <si>
    <t>Rodzaj wydatku</t>
  </si>
  <si>
    <t>Zadania statutowe</t>
  </si>
  <si>
    <t>Drogi publiczne gminne</t>
  </si>
  <si>
    <t>w tym: z udziałem środków unijnych</t>
  </si>
  <si>
    <t>Świadczenia na rzecz osób fizycznych</t>
  </si>
  <si>
    <t>Wydatki z udziałem środków unijnych</t>
  </si>
  <si>
    <t xml:space="preserve">Gimnazja </t>
  </si>
  <si>
    <t>Gospodarka komunalna i ochrona środowiska</t>
  </si>
  <si>
    <t>Kultura i ochrona dziedzictwa narodowego</t>
  </si>
  <si>
    <t>Dotacje na zadania bieżące</t>
  </si>
  <si>
    <t>Wydatki bieżące                                                                                                                                                                                          w tym:</t>
  </si>
  <si>
    <t>Wydatki majątkowe</t>
  </si>
  <si>
    <t>w tym:                                                                                                                                                                  inwestycje i zakupy inwestycyjne</t>
  </si>
  <si>
    <t>Plan wydatków po zmianach:</t>
  </si>
  <si>
    <t>w tym: bieżące</t>
  </si>
  <si>
    <t>Świadczenia na rzecz ośób fizycznych</t>
  </si>
  <si>
    <t>Wpływy i wydatki związane z gromadzeniem środków z opłat i kar za korzystanie ze środowiska</t>
  </si>
  <si>
    <t>Ochrona zabytków i opieka nad zabytkami</t>
  </si>
  <si>
    <t>Dotacje  z budżetu gminy dla podmiotów należących i nienależących</t>
  </si>
  <si>
    <t xml:space="preserve"> do sektora finansów publicznych w 2013 r.</t>
  </si>
  <si>
    <t>Nazwa zadania</t>
  </si>
  <si>
    <t xml:space="preserve">Kwota dotacji </t>
  </si>
  <si>
    <t>podmiotowej</t>
  </si>
  <si>
    <t>przedmiotowej</t>
  </si>
  <si>
    <t>celowej</t>
  </si>
  <si>
    <t>Jednostki sektora finansów publicznych</t>
  </si>
  <si>
    <t>Nazwa jednostki</t>
  </si>
  <si>
    <t>921</t>
  </si>
  <si>
    <t>92109</t>
  </si>
  <si>
    <t>Gminny Ośrodek Kultury i Sportu w Krzyżanowie</t>
  </si>
  <si>
    <t>600</t>
  </si>
  <si>
    <t>60004</t>
  </si>
  <si>
    <t>Zadanie z zakresu lokalnego transportu zbiorowego</t>
  </si>
  <si>
    <t>801</t>
  </si>
  <si>
    <t>80113</t>
  </si>
  <si>
    <t>Zadanie z zakresu edukacji publicznej - dowożenie uczniów do szkół</t>
  </si>
  <si>
    <t>80195</t>
  </si>
  <si>
    <t xml:space="preserve">Zadanie z zakresu edukacji publicznej - obsługa Pracowniczej Kasy Zapomogowo-Pożyczkowej Pracowników Oświaty, zwrot kosztów pracownika oddelegowanego do pracy w Oddziale Międzygminnego Związku Nauczycielstwa Polskiego </t>
  </si>
  <si>
    <t xml:space="preserve">Razem </t>
  </si>
  <si>
    <t>Jednostki nienależące do sektora finansów publicznych</t>
  </si>
  <si>
    <t>010</t>
  </si>
  <si>
    <t>01009</t>
  </si>
  <si>
    <t>Zadanie z zakresu rolnictwa - bieżące utrzymanie urządzeń wodnych</t>
  </si>
  <si>
    <t>Zadania w zakresie kultury fizycznej</t>
  </si>
  <si>
    <t>OGÓŁEM</t>
  </si>
  <si>
    <t>92120</t>
  </si>
  <si>
    <t>Zadanie z zakresu ochrony zabytków i opieki nad zabytkami</t>
  </si>
  <si>
    <t xml:space="preserve">                               w tym:  środki na inwestycje z udziałem środków unijnych              405 420,00</t>
  </si>
  <si>
    <t>Wpływy z tytułu przekształcenia prawa użytkowania wieczystego przysługującego osobom fizycznym w prawo własności</t>
  </si>
  <si>
    <t>Ogółem zwiększenie wydatków                                                                                                                                            w tym: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</si>
  <si>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</si>
  <si>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</si>
  <si>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</si>
  <si>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</si>
  <si>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</si>
  <si>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</si>
  <si>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</si>
  <si>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</si>
  <si>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</si>
  <si>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2013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</si>
  <si>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</si>
  <si>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</si>
  <si>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</si>
  <si>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</si>
  <si>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</si>
  <si>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</si>
  <si>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</si>
  <si>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</si>
  <si>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</si>
  <si>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</si>
  <si>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</si>
  <si>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</si>
  <si>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Wydatki majątkowe razem:</t>
  </si>
  <si>
    <t>x</t>
  </si>
  <si>
    <t>1.1.</t>
  </si>
  <si>
    <t>Program: Program Rozwoju Obszarów Wiejskich na lata 2007-2013</t>
  </si>
  <si>
    <t>Działanie: 321 Podstawowe usługi dla gospodarki i ludności wiejskiej</t>
  </si>
  <si>
    <t>Nazwa projektu: "Montaż przydomowych oczyszczalni ścieków w miejscowościach położonych na terenie gminy Krzyżanów"</t>
  </si>
  <si>
    <t>Razem wydatki:</t>
  </si>
  <si>
    <t>dział 900                    rozdz. 90001</t>
  </si>
  <si>
    <t>2011 r.</t>
  </si>
  <si>
    <t>2012 r.</t>
  </si>
  <si>
    <t>Wydatki bieżące razem:</t>
  </si>
  <si>
    <t>2.1</t>
  </si>
  <si>
    <t>Program: Program Operacyjny Kapitał Ludzki</t>
  </si>
  <si>
    <t>Priorytet IX - Rozwój wykształcenia i kompetencji w regionach</t>
  </si>
  <si>
    <t>Działanie: 9.1 Wyrównywanie szans edukacyjnych i zapewnienie wysokiej jakości usług edukacyjnych świadczonych w systemie oświaty</t>
  </si>
  <si>
    <t>Nazwa projektu: "Indywidualizacja nauczania uczniów klas I-III w gminie Krzyżanów"</t>
  </si>
  <si>
    <t>dział 801 rozdz. 80101</t>
  </si>
  <si>
    <t>z tego 2012 r.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</si>
  <si>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</si>
  <si>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</si>
  <si>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</si>
  <si>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Priorytet: Priorytet VII - "Promocja integracji społecznej"</t>
  </si>
  <si>
    <t>Działanie:  7.1 Rozwój i upowszechnianie aktywnej integracji</t>
  </si>
  <si>
    <t>Nazwa projektu:  "Pomoc - aktywizacja bezrobotnych"</t>
  </si>
  <si>
    <t>2.2</t>
  </si>
  <si>
    <t>z tego: 2008 r.</t>
  </si>
  <si>
    <t>2009 r.</t>
  </si>
  <si>
    <t>2010 r.</t>
  </si>
  <si>
    <t>dział 852 rozdz. 85295</t>
  </si>
  <si>
    <t>Otrzymane spadki, zapisy i darowizny w postaci pieniężnej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</si>
</sst>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8"/>
      <name val="Arial CE"/>
      <charset val="238"/>
    </font>
    <font>
      <b/>
      <sz val="16"/>
      <name val="Times New Roman"/>
      <family val="1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4"/>
      <name val="Arial CE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Arial CE"/>
      <charset val="238"/>
    </font>
    <font>
      <sz val="11"/>
      <name val="Arial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i/>
      <sz val="8"/>
      <name val="Arial"/>
      <family val="2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95">
    <xf numFmtId="0" fontId="0" fillId="0" borderId="0" xfId="0"/>
    <xf numFmtId="0" fontId="2" fillId="0" borderId="0" xfId="0" applyFont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6" fillId="3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49" fontId="8" fillId="0" borderId="0" xfId="0" applyNumberFormat="1" applyFont="1"/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top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6" fillId="0" borderId="0" xfId="0" applyFont="1"/>
    <xf numFmtId="4" fontId="5" fillId="0" borderId="0" xfId="0" applyNumberFormat="1" applyFont="1"/>
    <xf numFmtId="0" fontId="9" fillId="0" borderId="0" xfId="0" applyFont="1" applyAlignment="1">
      <alignment horizontal="center" vertical="center"/>
    </xf>
    <xf numFmtId="0" fontId="0" fillId="0" borderId="1" xfId="0" applyBorder="1"/>
    <xf numFmtId="0" fontId="10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16" fillId="2" borderId="1" xfId="1" applyFont="1" applyFill="1" applyBorder="1" applyAlignment="1">
      <alignment horizontal="center" vertical="center" wrapText="1"/>
    </xf>
    <xf numFmtId="0" fontId="17" fillId="0" borderId="0" xfId="1" applyFont="1"/>
    <xf numFmtId="0" fontId="17" fillId="0" borderId="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2" xfId="1" applyFont="1" applyBorder="1" applyAlignment="1">
      <alignment vertical="center" wrapText="1"/>
    </xf>
    <xf numFmtId="4" fontId="10" fillId="0" borderId="2" xfId="1" applyNumberFormat="1" applyFont="1" applyBorder="1" applyAlignment="1">
      <alignment horizontal="right" vertical="center"/>
    </xf>
    <xf numFmtId="0" fontId="16" fillId="0" borderId="0" xfId="1" applyFont="1" applyAlignment="1">
      <alignment vertical="center"/>
    </xf>
    <xf numFmtId="0" fontId="5" fillId="0" borderId="7" xfId="1" applyFont="1" applyBorder="1" applyAlignment="1">
      <alignment vertical="center" wrapText="1"/>
    </xf>
    <xf numFmtId="0" fontId="17" fillId="0" borderId="0" xfId="1" applyFont="1" applyAlignment="1">
      <alignment vertical="center"/>
    </xf>
    <xf numFmtId="0" fontId="5" fillId="0" borderId="15" xfId="1" applyFont="1" applyBorder="1" applyAlignment="1">
      <alignment vertical="center" wrapText="1"/>
    </xf>
    <xf numFmtId="3" fontId="5" fillId="0" borderId="16" xfId="1" applyNumberFormat="1" applyFont="1" applyBorder="1" applyAlignment="1">
      <alignment vertical="center"/>
    </xf>
    <xf numFmtId="0" fontId="18" fillId="0" borderId="16" xfId="1" applyFont="1" applyBorder="1" applyAlignment="1">
      <alignment horizontal="left" vertical="center" wrapText="1"/>
    </xf>
    <xf numFmtId="4" fontId="6" fillId="0" borderId="16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vertical="center"/>
    </xf>
    <xf numFmtId="4" fontId="6" fillId="0" borderId="7" xfId="1" applyNumberFormat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vertical="center"/>
    </xf>
    <xf numFmtId="4" fontId="10" fillId="0" borderId="7" xfId="1" applyNumberFormat="1" applyFont="1" applyBorder="1" applyAlignment="1">
      <alignment vertical="center"/>
    </xf>
    <xf numFmtId="0" fontId="5" fillId="0" borderId="16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7" xfId="1" applyFont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3" fontId="18" fillId="0" borderId="7" xfId="1" applyNumberFormat="1" applyFont="1" applyBorder="1" applyAlignment="1">
      <alignment vertical="center" wrapText="1"/>
    </xf>
    <xf numFmtId="4" fontId="6" fillId="0" borderId="8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4" fontId="6" fillId="0" borderId="7" xfId="1" applyNumberFormat="1" applyFont="1" applyBorder="1" applyAlignment="1">
      <alignment horizontal="right" vertical="center"/>
    </xf>
    <xf numFmtId="4" fontId="6" fillId="0" borderId="5" xfId="1" applyNumberFormat="1" applyFont="1" applyBorder="1" applyAlignment="1">
      <alignment horizontal="right" vertical="center"/>
    </xf>
    <xf numFmtId="4" fontId="6" fillId="0" borderId="16" xfId="1" applyNumberFormat="1" applyFont="1" applyBorder="1" applyAlignment="1">
      <alignment horizontal="right" vertical="center"/>
    </xf>
    <xf numFmtId="4" fontId="6" fillId="0" borderId="17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4" fontId="10" fillId="0" borderId="1" xfId="1" applyNumberFormat="1" applyFont="1" applyBorder="1" applyAlignment="1">
      <alignment vertical="center"/>
    </xf>
    <xf numFmtId="0" fontId="19" fillId="0" borderId="0" xfId="1" applyFont="1"/>
    <xf numFmtId="3" fontId="5" fillId="0" borderId="18" xfId="1" applyNumberFormat="1" applyFont="1" applyBorder="1" applyAlignment="1">
      <alignment vertical="center"/>
    </xf>
    <xf numFmtId="3" fontId="18" fillId="0" borderId="16" xfId="1" applyNumberFormat="1" applyFont="1" applyBorder="1" applyAlignment="1">
      <alignment vertical="center" wrapText="1"/>
    </xf>
    <xf numFmtId="0" fontId="5" fillId="0" borderId="8" xfId="1" applyFont="1" applyBorder="1" applyAlignment="1">
      <alignment vertical="center"/>
    </xf>
    <xf numFmtId="4" fontId="6" fillId="0" borderId="8" xfId="1" applyNumberFormat="1" applyFont="1" applyBorder="1" applyAlignment="1">
      <alignment horizontal="right" vertical="center"/>
    </xf>
    <xf numFmtId="4" fontId="6" fillId="0" borderId="4" xfId="1" applyNumberFormat="1" applyFont="1" applyBorder="1" applyAlignment="1">
      <alignment horizontal="right" vertical="center"/>
    </xf>
    <xf numFmtId="4" fontId="6" fillId="0" borderId="19" xfId="1" applyNumberFormat="1" applyFont="1" applyBorder="1" applyAlignment="1">
      <alignment horizontal="right" vertical="center"/>
    </xf>
    <xf numFmtId="4" fontId="6" fillId="0" borderId="20" xfId="1" applyNumberFormat="1" applyFont="1" applyBorder="1" applyAlignment="1">
      <alignment horizontal="right" vertical="center"/>
    </xf>
    <xf numFmtId="3" fontId="18" fillId="0" borderId="8" xfId="1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9" fillId="0" borderId="0" xfId="1" applyFont="1" applyAlignment="1">
      <alignment horizontal="left"/>
    </xf>
    <xf numFmtId="3" fontId="11" fillId="0" borderId="7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3" fontId="11" fillId="0" borderId="21" xfId="1" applyNumberFormat="1" applyFont="1" applyBorder="1" applyAlignment="1">
      <alignment horizontal="center" vertical="center"/>
    </xf>
    <xf numFmtId="3" fontId="11" fillId="0" borderId="3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3" fontId="11" fillId="0" borderId="23" xfId="1" applyNumberFormat="1" applyFont="1" applyBorder="1" applyAlignment="1">
      <alignment horizontal="center" vertical="center"/>
    </xf>
    <xf numFmtId="3" fontId="11" fillId="0" borderId="24" xfId="1" applyNumberFormat="1" applyFont="1" applyBorder="1" applyAlignment="1">
      <alignment horizontal="center" vertical="center"/>
    </xf>
    <xf numFmtId="3" fontId="11" fillId="0" borderId="4" xfId="1" applyNumberFormat="1" applyFont="1" applyBorder="1" applyAlignment="1">
      <alignment horizontal="center" vertical="center"/>
    </xf>
    <xf numFmtId="3" fontId="11" fillId="0" borderId="18" xfId="1" applyNumberFormat="1" applyFont="1" applyBorder="1" applyAlignment="1">
      <alignment horizontal="center" vertical="center"/>
    </xf>
    <xf numFmtId="3" fontId="11" fillId="0" borderId="0" xfId="1" applyNumberFormat="1" applyFont="1" applyBorder="1" applyAlignment="1">
      <alignment horizontal="center" vertical="center"/>
    </xf>
    <xf numFmtId="3" fontId="11" fillId="0" borderId="14" xfId="1" applyNumberFormat="1" applyFont="1" applyBorder="1" applyAlignment="1">
      <alignment horizontal="center" vertical="center"/>
    </xf>
    <xf numFmtId="3" fontId="11" fillId="0" borderId="25" xfId="1" applyNumberFormat="1" applyFont="1" applyBorder="1" applyAlignment="1">
      <alignment horizontal="center" vertical="center"/>
    </xf>
    <xf numFmtId="3" fontId="11" fillId="0" borderId="26" xfId="1" applyNumberFormat="1" applyFont="1" applyBorder="1" applyAlignment="1">
      <alignment horizontal="center" vertical="center"/>
    </xf>
    <xf numFmtId="3" fontId="11" fillId="0" borderId="27" xfId="1" applyNumberFormat="1" applyFont="1" applyBorder="1" applyAlignment="1">
      <alignment horizontal="center" vertical="center"/>
    </xf>
    <xf numFmtId="3" fontId="5" fillId="0" borderId="23" xfId="1" applyNumberFormat="1" applyFont="1" applyBorder="1" applyAlignment="1">
      <alignment horizontal="center" vertical="center"/>
    </xf>
    <xf numFmtId="3" fontId="5" fillId="0" borderId="2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" fontId="5" fillId="0" borderId="14" xfId="1" applyNumberFormat="1" applyFont="1" applyBorder="1" applyAlignment="1">
      <alignment horizontal="center" vertical="center"/>
    </xf>
    <xf numFmtId="3" fontId="5" fillId="0" borderId="25" xfId="1" applyNumberFormat="1" applyFont="1" applyBorder="1" applyAlignment="1">
      <alignment horizontal="center" vertical="center"/>
    </xf>
    <xf numFmtId="3" fontId="5" fillId="0" borderId="26" xfId="1" applyNumberFormat="1" applyFont="1" applyBorder="1" applyAlignment="1">
      <alignment horizontal="center" vertical="center"/>
    </xf>
    <xf numFmtId="3" fontId="5" fillId="0" borderId="27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_zal_Szczeci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>
      <selection activeCell="B45" sqref="B45"/>
    </sheetView>
  </sheetViews>
  <sheetFormatPr defaultRowHeight="12.75"/>
  <cols>
    <col min="1" max="1" width="8" customWidth="1"/>
    <col min="2" max="2" width="9.5703125" customWidth="1"/>
    <col min="3" max="3" width="8.28515625" style="2" customWidth="1"/>
    <col min="4" max="4" width="58.140625" customWidth="1"/>
    <col min="5" max="5" width="15" customWidth="1"/>
    <col min="6" max="6" width="14.140625" customWidth="1"/>
    <col min="7" max="7" width="17.140625" hidden="1" customWidth="1"/>
  </cols>
  <sheetData>
    <row r="1" spans="1:7" ht="28.5" customHeight="1">
      <c r="A1" s="121" t="s">
        <v>0</v>
      </c>
      <c r="B1" s="121"/>
      <c r="C1" s="121"/>
      <c r="D1" s="121"/>
      <c r="E1" s="121"/>
      <c r="F1" s="121"/>
      <c r="G1" s="121"/>
    </row>
    <row r="2" spans="1:7" ht="12" customHeight="1">
      <c r="F2" s="3"/>
      <c r="G2" s="4"/>
    </row>
    <row r="3" spans="1:7" ht="30" customHeight="1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/>
    </row>
    <row r="4" spans="1:7" s="9" customFormat="1" ht="11.25" customHeight="1">
      <c r="A4" s="7">
        <v>1</v>
      </c>
      <c r="B4" s="7">
        <v>2</v>
      </c>
      <c r="C4" s="8">
        <v>3</v>
      </c>
      <c r="D4" s="7">
        <v>4</v>
      </c>
      <c r="E4" s="7">
        <v>5</v>
      </c>
      <c r="F4" s="7">
        <v>6</v>
      </c>
      <c r="G4" s="7"/>
    </row>
    <row r="5" spans="1:7" s="15" customFormat="1" ht="30" customHeight="1">
      <c r="A5" s="10">
        <v>600</v>
      </c>
      <c r="B5" s="11"/>
      <c r="C5" s="12"/>
      <c r="D5" s="34" t="s">
        <v>23</v>
      </c>
      <c r="E5" s="14">
        <v>0</v>
      </c>
      <c r="F5" s="14">
        <v>20430</v>
      </c>
      <c r="G5" s="10"/>
    </row>
    <row r="6" spans="1:7" s="15" customFormat="1" ht="30" customHeight="1">
      <c r="A6" s="125"/>
      <c r="B6" s="11">
        <v>60095</v>
      </c>
      <c r="C6" s="12"/>
      <c r="D6" s="16" t="s">
        <v>12</v>
      </c>
      <c r="E6" s="14">
        <v>0</v>
      </c>
      <c r="F6" s="14">
        <v>20430</v>
      </c>
      <c r="G6" s="10"/>
    </row>
    <row r="7" spans="1:7" s="15" customFormat="1" ht="30" customHeight="1">
      <c r="A7" s="126"/>
      <c r="B7" s="11"/>
      <c r="C7" s="12" t="s">
        <v>24</v>
      </c>
      <c r="D7" s="13" t="s">
        <v>136</v>
      </c>
      <c r="E7" s="14">
        <v>0</v>
      </c>
      <c r="F7" s="14">
        <v>20430</v>
      </c>
      <c r="G7" s="10"/>
    </row>
    <row r="8" spans="1:7" s="15" customFormat="1" ht="30" customHeight="1">
      <c r="A8" s="18">
        <v>700</v>
      </c>
      <c r="B8" s="11"/>
      <c r="C8" s="12"/>
      <c r="D8" s="13" t="s">
        <v>25</v>
      </c>
      <c r="E8" s="14">
        <v>0</v>
      </c>
      <c r="F8" s="14">
        <v>13228</v>
      </c>
      <c r="G8" s="10"/>
    </row>
    <row r="9" spans="1:7" s="15" customFormat="1" ht="30" customHeight="1">
      <c r="A9" s="125"/>
      <c r="B9" s="11">
        <v>70005</v>
      </c>
      <c r="C9" s="12"/>
      <c r="D9" s="16" t="s">
        <v>26</v>
      </c>
      <c r="E9" s="14">
        <v>0</v>
      </c>
      <c r="F9" s="14">
        <v>13228</v>
      </c>
      <c r="G9" s="10"/>
    </row>
    <row r="10" spans="1:7" s="15" customFormat="1" ht="40.5" customHeight="1">
      <c r="A10" s="127"/>
      <c r="B10" s="11"/>
      <c r="C10" s="12" t="s">
        <v>27</v>
      </c>
      <c r="D10" s="13" t="s">
        <v>83</v>
      </c>
      <c r="E10" s="14">
        <v>0</v>
      </c>
      <c r="F10" s="14">
        <v>13228</v>
      </c>
      <c r="G10" s="10"/>
    </row>
    <row r="11" spans="1:7" s="15" customFormat="1" ht="30" customHeight="1">
      <c r="A11" s="19">
        <v>801</v>
      </c>
      <c r="B11" s="11"/>
      <c r="C11" s="12"/>
      <c r="D11" s="13" t="s">
        <v>7</v>
      </c>
      <c r="E11" s="14">
        <v>0</v>
      </c>
      <c r="F11" s="14">
        <v>3755</v>
      </c>
      <c r="G11" s="10"/>
    </row>
    <row r="12" spans="1:7" s="15" customFormat="1" ht="30" customHeight="1">
      <c r="A12" s="125"/>
      <c r="B12" s="11">
        <v>80110</v>
      </c>
      <c r="C12" s="12"/>
      <c r="D12" s="13" t="s">
        <v>28</v>
      </c>
      <c r="E12" s="14">
        <v>0</v>
      </c>
      <c r="F12" s="14">
        <v>3755</v>
      </c>
      <c r="G12" s="10"/>
    </row>
    <row r="13" spans="1:7" s="15" customFormat="1" ht="30" customHeight="1">
      <c r="A13" s="126"/>
      <c r="B13" s="11"/>
      <c r="C13" s="12" t="s">
        <v>24</v>
      </c>
      <c r="D13" s="13" t="s">
        <v>136</v>
      </c>
      <c r="E13" s="14"/>
      <c r="F13" s="14">
        <v>2500</v>
      </c>
      <c r="G13" s="10"/>
    </row>
    <row r="14" spans="1:7" s="15" customFormat="1" ht="30" customHeight="1">
      <c r="A14" s="127"/>
      <c r="B14" s="11"/>
      <c r="C14" s="12" t="s">
        <v>29</v>
      </c>
      <c r="D14" s="13" t="s">
        <v>30</v>
      </c>
      <c r="E14" s="14">
        <v>0</v>
      </c>
      <c r="F14" s="14">
        <v>1255</v>
      </c>
      <c r="G14" s="10"/>
    </row>
    <row r="15" spans="1:7" s="15" customFormat="1" ht="30" customHeight="1">
      <c r="A15" s="18">
        <v>852</v>
      </c>
      <c r="B15" s="18"/>
      <c r="C15" s="12"/>
      <c r="D15" s="21" t="s">
        <v>10</v>
      </c>
      <c r="E15" s="22">
        <v>0</v>
      </c>
      <c r="F15" s="22">
        <v>69408.42</v>
      </c>
      <c r="G15" s="10"/>
    </row>
    <row r="16" spans="1:7" s="15" customFormat="1" ht="48" customHeight="1">
      <c r="A16" s="125"/>
      <c r="B16" s="18">
        <v>85212</v>
      </c>
      <c r="C16" s="12"/>
      <c r="D16" s="23" t="s">
        <v>11</v>
      </c>
      <c r="E16" s="22">
        <v>0</v>
      </c>
      <c r="F16" s="22">
        <v>500</v>
      </c>
      <c r="G16" s="10"/>
    </row>
    <row r="17" spans="1:7" s="15" customFormat="1" ht="30" customHeight="1">
      <c r="A17" s="126"/>
      <c r="B17" s="17"/>
      <c r="C17" s="24" t="s">
        <v>29</v>
      </c>
      <c r="D17" s="13" t="s">
        <v>30</v>
      </c>
      <c r="E17" s="22">
        <v>0</v>
      </c>
      <c r="F17" s="22">
        <v>500</v>
      </c>
      <c r="G17" s="10"/>
    </row>
    <row r="18" spans="1:7" s="15" customFormat="1" ht="30" customHeight="1">
      <c r="A18" s="126"/>
      <c r="B18" s="18">
        <v>85295</v>
      </c>
      <c r="C18" s="12"/>
      <c r="D18" s="25" t="s">
        <v>12</v>
      </c>
      <c r="E18" s="22">
        <v>0</v>
      </c>
      <c r="F18" s="22">
        <v>68908.42</v>
      </c>
      <c r="G18" s="10"/>
    </row>
    <row r="19" spans="1:7" s="15" customFormat="1" ht="64.5" customHeight="1">
      <c r="A19" s="126"/>
      <c r="B19" s="18"/>
      <c r="C19" s="12" t="s">
        <v>31</v>
      </c>
      <c r="D19" s="20" t="s">
        <v>9</v>
      </c>
      <c r="E19" s="22">
        <v>0</v>
      </c>
      <c r="F19" s="22">
        <v>65442.33</v>
      </c>
      <c r="G19" s="10"/>
    </row>
    <row r="20" spans="1:7" s="15" customFormat="1" ht="65.25" customHeight="1">
      <c r="A20" s="127"/>
      <c r="B20" s="18"/>
      <c r="C20" s="12" t="s">
        <v>8</v>
      </c>
      <c r="D20" s="20" t="s">
        <v>9</v>
      </c>
      <c r="E20" s="22">
        <v>0</v>
      </c>
      <c r="F20" s="22">
        <v>3466.09</v>
      </c>
      <c r="G20" s="10"/>
    </row>
    <row r="21" spans="1:7" s="15" customFormat="1" ht="26.25" customHeight="1">
      <c r="A21" s="122" t="s">
        <v>13</v>
      </c>
      <c r="B21" s="123"/>
      <c r="C21" s="123"/>
      <c r="D21" s="124"/>
      <c r="E21" s="14">
        <v>0</v>
      </c>
      <c r="F21" s="14">
        <v>106821.42</v>
      </c>
      <c r="G21" s="26"/>
    </row>
    <row r="22" spans="1:7" s="15" customFormat="1" ht="26.25" customHeight="1">
      <c r="A22" s="122" t="s">
        <v>32</v>
      </c>
      <c r="B22" s="123"/>
      <c r="C22" s="123"/>
      <c r="D22" s="124"/>
      <c r="E22" s="14">
        <v>0</v>
      </c>
      <c r="F22" s="14">
        <v>106821.42</v>
      </c>
      <c r="G22" s="26"/>
    </row>
    <row r="23" spans="1:7" s="15" customFormat="1" ht="26.25" customHeight="1">
      <c r="A23" s="122" t="s">
        <v>14</v>
      </c>
      <c r="B23" s="123"/>
      <c r="C23" s="123"/>
      <c r="D23" s="124"/>
      <c r="E23" s="14">
        <v>0</v>
      </c>
      <c r="F23" s="14">
        <v>93593.42</v>
      </c>
      <c r="G23" s="26"/>
    </row>
    <row r="24" spans="1:7" s="15" customFormat="1" ht="26.25" customHeight="1">
      <c r="A24" s="122" t="s">
        <v>15</v>
      </c>
      <c r="B24" s="123"/>
      <c r="C24" s="123"/>
      <c r="D24" s="124"/>
      <c r="E24" s="14">
        <v>0</v>
      </c>
      <c r="F24" s="14">
        <v>68908.42</v>
      </c>
      <c r="G24" s="26"/>
    </row>
    <row r="25" spans="1:7" s="15" customFormat="1" ht="26.25" customHeight="1">
      <c r="A25" s="122" t="s">
        <v>16</v>
      </c>
      <c r="B25" s="123"/>
      <c r="C25" s="123"/>
      <c r="D25" s="124"/>
      <c r="E25" s="14">
        <v>0</v>
      </c>
      <c r="F25" s="14">
        <v>13228</v>
      </c>
      <c r="G25" s="26"/>
    </row>
    <row r="26" spans="1:7" s="28" customFormat="1" ht="26.25" customHeight="1">
      <c r="A26" s="122" t="s">
        <v>17</v>
      </c>
      <c r="B26" s="123"/>
      <c r="C26" s="123"/>
      <c r="D26" s="124"/>
      <c r="E26" s="14">
        <v>0</v>
      </c>
      <c r="F26" s="27">
        <v>0</v>
      </c>
      <c r="G26" s="26"/>
    </row>
    <row r="27" spans="1:7" s="29" customFormat="1" ht="10.5" customHeight="1">
      <c r="C27" s="30"/>
    </row>
    <row r="28" spans="1:7" s="31" customFormat="1" ht="21" customHeight="1">
      <c r="A28" s="129" t="s">
        <v>18</v>
      </c>
      <c r="B28" s="129"/>
      <c r="C28" s="129"/>
      <c r="D28" s="129"/>
    </row>
    <row r="29" spans="1:7" s="31" customFormat="1" ht="21" customHeight="1">
      <c r="A29" s="31" t="s">
        <v>19</v>
      </c>
      <c r="C29" s="32"/>
      <c r="D29" s="33">
        <v>13125388.98</v>
      </c>
    </row>
    <row r="30" spans="1:7" s="31" customFormat="1" ht="12" customHeight="1">
      <c r="A30" s="31" t="s">
        <v>20</v>
      </c>
      <c r="C30" s="32"/>
    </row>
    <row r="31" spans="1:7" s="31" customFormat="1" ht="21" customHeight="1">
      <c r="A31" s="31" t="s">
        <v>21</v>
      </c>
      <c r="C31" s="32"/>
      <c r="D31" s="33">
        <v>12375440.98</v>
      </c>
    </row>
    <row r="32" spans="1:7" s="31" customFormat="1" ht="15.75" customHeight="1">
      <c r="A32" s="130" t="s">
        <v>33</v>
      </c>
      <c r="B32" s="130"/>
      <c r="C32" s="130"/>
      <c r="D32" s="130"/>
    </row>
    <row r="33" spans="1:4" s="31" customFormat="1" ht="21" customHeight="1">
      <c r="A33" s="128" t="s">
        <v>22</v>
      </c>
      <c r="B33" s="128"/>
      <c r="C33" s="128"/>
      <c r="D33" s="33">
        <v>749948</v>
      </c>
    </row>
    <row r="34" spans="1:4" s="29" customFormat="1" ht="17.25" customHeight="1">
      <c r="A34" s="128" t="s">
        <v>82</v>
      </c>
      <c r="B34" s="128"/>
      <c r="C34" s="128"/>
      <c r="D34" s="128"/>
    </row>
    <row r="35" spans="1:4" s="29" customFormat="1" ht="14.25">
      <c r="C35" s="30"/>
    </row>
  </sheetData>
  <mergeCells count="15">
    <mergeCell ref="A24:D24"/>
    <mergeCell ref="A25:D25"/>
    <mergeCell ref="A34:D34"/>
    <mergeCell ref="A28:D28"/>
    <mergeCell ref="A26:D26"/>
    <mergeCell ref="A33:C33"/>
    <mergeCell ref="A32:D32"/>
    <mergeCell ref="A1:G1"/>
    <mergeCell ref="A21:D21"/>
    <mergeCell ref="A22:D22"/>
    <mergeCell ref="A23:D23"/>
    <mergeCell ref="A6:A7"/>
    <mergeCell ref="A9:A10"/>
    <mergeCell ref="A16:A20"/>
    <mergeCell ref="A12:A14"/>
  </mergeCells>
  <phoneticPr fontId="1" type="noConversion"/>
  <printOptions horizontalCentered="1"/>
  <pageMargins left="0.78740157480314965" right="0.39370078740157483" top="0.47244094488188981" bottom="0.59055118110236227" header="0.51181102362204722" footer="0.51181102362204722"/>
  <pageSetup paperSize="9" scale="80" orientation="portrait" r:id="rId1"/>
  <headerFooter alignWithMargins="0">
    <oddHeader>&amp;R&amp;"Times New Roman,Normalny"&amp;12Tabela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workbookViewId="0">
      <selection activeCell="F29" sqref="F29"/>
    </sheetView>
  </sheetViews>
  <sheetFormatPr defaultRowHeight="12.75"/>
  <cols>
    <col min="1" max="1" width="7.42578125" customWidth="1"/>
    <col min="2" max="2" width="9.28515625" customWidth="1"/>
    <col min="3" max="3" width="48.42578125" customWidth="1"/>
    <col min="4" max="4" width="26" customWidth="1"/>
    <col min="5" max="5" width="13.7109375" customWidth="1"/>
    <col min="6" max="6" width="13.28515625" customWidth="1"/>
    <col min="7" max="7" width="17.140625" hidden="1" customWidth="1"/>
  </cols>
  <sheetData>
    <row r="1" spans="1:7" ht="22.5" customHeight="1">
      <c r="A1" s="121" t="s">
        <v>0</v>
      </c>
      <c r="B1" s="121"/>
      <c r="C1" s="121"/>
      <c r="D1" s="121"/>
      <c r="E1" s="121"/>
      <c r="F1" s="121"/>
      <c r="G1" s="121"/>
    </row>
    <row r="2" spans="1:7" ht="7.5" customHeight="1">
      <c r="F2" s="3"/>
      <c r="G2" s="4"/>
    </row>
    <row r="3" spans="1:7" ht="31.5" customHeight="1">
      <c r="A3" s="5" t="s">
        <v>1</v>
      </c>
      <c r="B3" s="5" t="s">
        <v>2</v>
      </c>
      <c r="C3" s="5" t="s">
        <v>34</v>
      </c>
      <c r="D3" s="5" t="s">
        <v>35</v>
      </c>
      <c r="E3" s="5" t="s">
        <v>5</v>
      </c>
      <c r="F3" s="5" t="s">
        <v>6</v>
      </c>
      <c r="G3" s="5"/>
    </row>
    <row r="4" spans="1:7" s="9" customFormat="1" ht="11.2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/>
    </row>
    <row r="5" spans="1:7" s="15" customFormat="1" ht="28.5" customHeight="1">
      <c r="A5" s="18">
        <v>600</v>
      </c>
      <c r="B5" s="18"/>
      <c r="C5" s="34" t="s">
        <v>23</v>
      </c>
      <c r="D5" s="18"/>
      <c r="E5" s="14">
        <v>0</v>
      </c>
      <c r="F5" s="14">
        <v>19638</v>
      </c>
      <c r="G5" s="17"/>
    </row>
    <row r="6" spans="1:7" s="15" customFormat="1" ht="28.5" customHeight="1">
      <c r="A6" s="125"/>
      <c r="B6" s="18">
        <v>60016</v>
      </c>
      <c r="C6" s="34" t="s">
        <v>37</v>
      </c>
      <c r="D6" s="18"/>
      <c r="E6" s="14">
        <v>0</v>
      </c>
      <c r="F6" s="14">
        <v>19638</v>
      </c>
      <c r="G6" s="17"/>
    </row>
    <row r="7" spans="1:7" s="15" customFormat="1" ht="28.5" customHeight="1">
      <c r="A7" s="126"/>
      <c r="B7" s="18"/>
      <c r="C7" s="34"/>
      <c r="D7" s="35" t="s">
        <v>36</v>
      </c>
      <c r="E7" s="14">
        <v>0</v>
      </c>
      <c r="F7" s="14">
        <v>19638</v>
      </c>
      <c r="G7" s="17"/>
    </row>
    <row r="8" spans="1:7" s="15" customFormat="1" ht="28.5" customHeight="1">
      <c r="A8" s="18">
        <v>801</v>
      </c>
      <c r="B8" s="18"/>
      <c r="C8" s="34" t="s">
        <v>7</v>
      </c>
      <c r="D8" s="18"/>
      <c r="E8" s="14">
        <v>0</v>
      </c>
      <c r="F8" s="14">
        <v>1255</v>
      </c>
      <c r="G8" s="17"/>
    </row>
    <row r="9" spans="1:7" s="15" customFormat="1" ht="28.5" customHeight="1">
      <c r="A9" s="126"/>
      <c r="B9" s="18">
        <v>80110</v>
      </c>
      <c r="C9" s="34" t="s">
        <v>41</v>
      </c>
      <c r="D9" s="36"/>
      <c r="E9" s="14">
        <v>0</v>
      </c>
      <c r="F9" s="14">
        <v>1255</v>
      </c>
      <c r="G9" s="17"/>
    </row>
    <row r="10" spans="1:7" s="15" customFormat="1" ht="28.5" customHeight="1">
      <c r="A10" s="127"/>
      <c r="B10" s="18"/>
      <c r="C10" s="18"/>
      <c r="D10" s="36" t="s">
        <v>36</v>
      </c>
      <c r="E10" s="14">
        <v>0</v>
      </c>
      <c r="F10" s="14">
        <v>1255</v>
      </c>
      <c r="G10" s="17"/>
    </row>
    <row r="11" spans="1:7" s="15" customFormat="1" ht="28.5" customHeight="1">
      <c r="A11" s="18">
        <v>852</v>
      </c>
      <c r="B11" s="18"/>
      <c r="C11" s="34" t="s">
        <v>10</v>
      </c>
      <c r="D11" s="34"/>
      <c r="E11" s="14">
        <v>8084.23</v>
      </c>
      <c r="F11" s="14">
        <v>77492.649999999994</v>
      </c>
      <c r="G11" s="17"/>
    </row>
    <row r="12" spans="1:7" s="15" customFormat="1" ht="54" customHeight="1">
      <c r="A12" s="17"/>
      <c r="B12" s="18">
        <v>85212</v>
      </c>
      <c r="C12" s="23" t="s">
        <v>11</v>
      </c>
      <c r="D12" s="34"/>
      <c r="E12" s="14">
        <v>0</v>
      </c>
      <c r="F12" s="14">
        <v>500</v>
      </c>
      <c r="G12" s="17"/>
    </row>
    <row r="13" spans="1:7" s="15" customFormat="1" ht="28.5" customHeight="1">
      <c r="A13" s="17"/>
      <c r="B13" s="18"/>
      <c r="C13" s="18"/>
      <c r="D13" s="20" t="s">
        <v>44</v>
      </c>
      <c r="E13" s="14">
        <v>0</v>
      </c>
      <c r="F13" s="14">
        <v>500</v>
      </c>
      <c r="G13" s="17"/>
    </row>
    <row r="14" spans="1:7" s="15" customFormat="1" ht="28.5" customHeight="1">
      <c r="A14" s="17"/>
      <c r="B14" s="11">
        <v>85295</v>
      </c>
      <c r="C14" s="34" t="s">
        <v>12</v>
      </c>
      <c r="D14" s="20"/>
      <c r="E14" s="14">
        <v>8084.23</v>
      </c>
      <c r="F14" s="14">
        <v>76992.649999999994</v>
      </c>
      <c r="G14" s="17"/>
    </row>
    <row r="15" spans="1:7" s="15" customFormat="1" ht="31.5" customHeight="1">
      <c r="A15" s="17"/>
      <c r="B15" s="11"/>
      <c r="C15" s="34"/>
      <c r="D15" s="20" t="s">
        <v>50</v>
      </c>
      <c r="E15" s="14">
        <v>8084.23</v>
      </c>
      <c r="F15" s="14">
        <v>0</v>
      </c>
      <c r="G15" s="17"/>
    </row>
    <row r="16" spans="1:7" s="15" customFormat="1" ht="28.5" customHeight="1">
      <c r="A16" s="17"/>
      <c r="B16" s="11"/>
      <c r="C16" s="34"/>
      <c r="D16" s="20" t="s">
        <v>40</v>
      </c>
      <c r="E16" s="14">
        <v>0</v>
      </c>
      <c r="F16" s="14">
        <v>76992.649999999994</v>
      </c>
      <c r="G16" s="17"/>
    </row>
    <row r="17" spans="1:7" s="15" customFormat="1" ht="28.5" customHeight="1">
      <c r="A17" s="18">
        <v>900</v>
      </c>
      <c r="B17" s="11"/>
      <c r="C17" s="34" t="s">
        <v>42</v>
      </c>
      <c r="D17" s="20"/>
      <c r="E17" s="14">
        <v>0</v>
      </c>
      <c r="F17" s="14">
        <v>8520</v>
      </c>
      <c r="G17" s="17"/>
    </row>
    <row r="18" spans="1:7" s="15" customFormat="1" ht="36.75" customHeight="1">
      <c r="A18" s="17"/>
      <c r="B18" s="11">
        <v>90019</v>
      </c>
      <c r="C18" s="20" t="s">
        <v>51</v>
      </c>
      <c r="D18" s="20"/>
      <c r="E18" s="14">
        <v>0</v>
      </c>
      <c r="F18" s="14">
        <v>8520</v>
      </c>
      <c r="G18" s="17"/>
    </row>
    <row r="19" spans="1:7" s="15" customFormat="1" ht="28.5" customHeight="1">
      <c r="A19" s="17"/>
      <c r="B19" s="11"/>
      <c r="C19" s="34"/>
      <c r="D19" s="36" t="s">
        <v>36</v>
      </c>
      <c r="E19" s="14">
        <v>0</v>
      </c>
      <c r="F19" s="14">
        <v>8520</v>
      </c>
      <c r="G19" s="17"/>
    </row>
    <row r="20" spans="1:7" s="15" customFormat="1" ht="28.5" customHeight="1">
      <c r="A20" s="18">
        <v>921</v>
      </c>
      <c r="B20" s="18"/>
      <c r="C20" s="34" t="s">
        <v>43</v>
      </c>
      <c r="D20" s="20"/>
      <c r="E20" s="14">
        <v>0</v>
      </c>
      <c r="F20" s="14">
        <v>8000</v>
      </c>
      <c r="G20" s="17"/>
    </row>
    <row r="21" spans="1:7" s="15" customFormat="1" ht="28.5" customHeight="1">
      <c r="A21" s="137"/>
      <c r="B21" s="18">
        <v>92120</v>
      </c>
      <c r="C21" s="34" t="s">
        <v>52</v>
      </c>
      <c r="D21" s="20"/>
      <c r="E21" s="14">
        <v>0</v>
      </c>
      <c r="F21" s="14">
        <v>8000</v>
      </c>
      <c r="G21" s="17"/>
    </row>
    <row r="22" spans="1:7" s="15" customFormat="1" ht="28.5" customHeight="1">
      <c r="A22" s="138"/>
      <c r="B22" s="18"/>
      <c r="C22" s="18"/>
      <c r="D22" s="20" t="s">
        <v>44</v>
      </c>
      <c r="E22" s="14">
        <v>0</v>
      </c>
      <c r="F22" s="14">
        <v>8000</v>
      </c>
      <c r="G22" s="17"/>
    </row>
    <row r="23" spans="1:7" s="38" customFormat="1" ht="24" customHeight="1">
      <c r="A23" s="134" t="s">
        <v>13</v>
      </c>
      <c r="B23" s="135"/>
      <c r="C23" s="135"/>
      <c r="D23" s="136"/>
      <c r="E23" s="27">
        <v>8084.23</v>
      </c>
      <c r="F23" s="27">
        <v>114905.65</v>
      </c>
      <c r="G23" s="37"/>
    </row>
    <row r="24" spans="1:7" s="38" customFormat="1" ht="27" customHeight="1">
      <c r="A24" s="131" t="s">
        <v>84</v>
      </c>
      <c r="B24" s="132"/>
      <c r="C24" s="132"/>
      <c r="D24" s="133"/>
      <c r="E24" s="27">
        <v>0</v>
      </c>
      <c r="F24" s="27">
        <v>106821.42</v>
      </c>
      <c r="G24" s="39"/>
    </row>
    <row r="25" spans="1:7" s="38" customFormat="1" ht="27" customHeight="1">
      <c r="A25" s="131" t="s">
        <v>45</v>
      </c>
      <c r="B25" s="132"/>
      <c r="C25" s="132"/>
      <c r="D25" s="133"/>
      <c r="E25" s="40">
        <v>8084.23</v>
      </c>
      <c r="F25" s="40">
        <v>114905.65</v>
      </c>
      <c r="G25" s="41"/>
    </row>
    <row r="26" spans="1:7" s="38" customFormat="1" ht="27" customHeight="1">
      <c r="A26" s="134" t="s">
        <v>36</v>
      </c>
      <c r="B26" s="135"/>
      <c r="C26" s="135"/>
      <c r="D26" s="136"/>
      <c r="E26" s="40">
        <v>0</v>
      </c>
      <c r="F26" s="40">
        <v>29413</v>
      </c>
      <c r="G26" s="42"/>
    </row>
    <row r="27" spans="1:7" s="38" customFormat="1" ht="27" customHeight="1">
      <c r="A27" s="134" t="s">
        <v>39</v>
      </c>
      <c r="B27" s="135"/>
      <c r="C27" s="135"/>
      <c r="D27" s="136"/>
      <c r="E27" s="40">
        <v>8084.23</v>
      </c>
      <c r="F27" s="40">
        <v>0</v>
      </c>
      <c r="G27" s="42"/>
    </row>
    <row r="28" spans="1:7" s="38" customFormat="1" ht="27" customHeight="1">
      <c r="A28" s="134" t="s">
        <v>44</v>
      </c>
      <c r="B28" s="135"/>
      <c r="C28" s="135"/>
      <c r="D28" s="136"/>
      <c r="E28" s="40">
        <v>0</v>
      </c>
      <c r="F28" s="40">
        <v>8500</v>
      </c>
      <c r="G28" s="42"/>
    </row>
    <row r="29" spans="1:7" s="38" customFormat="1" ht="27" customHeight="1">
      <c r="A29" s="134" t="s">
        <v>40</v>
      </c>
      <c r="B29" s="135"/>
      <c r="C29" s="135"/>
      <c r="D29" s="136"/>
      <c r="E29" s="27">
        <v>0</v>
      </c>
      <c r="F29" s="27">
        <v>76992.649999999994</v>
      </c>
      <c r="G29" s="42"/>
    </row>
    <row r="30" spans="1:7" s="38" customFormat="1" ht="27" customHeight="1">
      <c r="A30" s="142" t="s">
        <v>46</v>
      </c>
      <c r="B30" s="142"/>
      <c r="C30" s="142"/>
      <c r="D30" s="142"/>
      <c r="E30" s="27">
        <v>0</v>
      </c>
      <c r="F30" s="27">
        <v>0</v>
      </c>
      <c r="G30" s="42"/>
    </row>
    <row r="31" spans="1:7" s="38" customFormat="1" ht="31.5" customHeight="1">
      <c r="A31" s="142" t="s">
        <v>47</v>
      </c>
      <c r="B31" s="142"/>
      <c r="C31" s="142"/>
      <c r="D31" s="142"/>
      <c r="E31" s="27">
        <v>0</v>
      </c>
      <c r="F31" s="27">
        <v>0</v>
      </c>
      <c r="G31" s="42"/>
    </row>
    <row r="32" spans="1:7" s="38" customFormat="1" ht="29.25" customHeight="1">
      <c r="A32" s="143" t="s">
        <v>38</v>
      </c>
      <c r="B32" s="143"/>
      <c r="C32" s="143"/>
      <c r="D32" s="143"/>
      <c r="E32" s="27">
        <v>0</v>
      </c>
      <c r="F32" s="27">
        <v>0</v>
      </c>
      <c r="G32" s="42"/>
    </row>
    <row r="33" spans="1:7" s="38" customFormat="1" ht="15.75" customHeight="1">
      <c r="A33" s="43"/>
      <c r="B33" s="43"/>
      <c r="C33" s="43"/>
      <c r="D33" s="43"/>
      <c r="E33" s="44"/>
      <c r="F33" s="44"/>
      <c r="G33" s="42"/>
    </row>
    <row r="34" spans="1:7" s="46" customFormat="1" ht="18.75" customHeight="1">
      <c r="A34" s="141" t="s">
        <v>48</v>
      </c>
      <c r="B34" s="141"/>
      <c r="C34" s="141"/>
      <c r="D34" s="45"/>
    </row>
    <row r="35" spans="1:7" s="46" customFormat="1" ht="16.5" customHeight="1">
      <c r="A35" s="140" t="s">
        <v>19</v>
      </c>
      <c r="B35" s="140"/>
      <c r="C35" s="48"/>
      <c r="D35" s="48">
        <v>15084771.26</v>
      </c>
    </row>
    <row r="36" spans="1:7" s="46" customFormat="1" ht="15.75" customHeight="1">
      <c r="A36" s="140" t="s">
        <v>49</v>
      </c>
      <c r="B36" s="140"/>
      <c r="C36" s="49"/>
      <c r="D36" s="49">
        <v>9798395.2599999998</v>
      </c>
    </row>
    <row r="37" spans="1:7" s="46" customFormat="1" ht="15.75" customHeight="1">
      <c r="A37" s="47"/>
      <c r="B37" s="140" t="s">
        <v>38</v>
      </c>
      <c r="C37" s="140"/>
      <c r="D37" s="49">
        <v>145119.65</v>
      </c>
    </row>
    <row r="38" spans="1:7" s="46" customFormat="1" ht="18" customHeight="1">
      <c r="A38" s="139" t="s">
        <v>22</v>
      </c>
      <c r="B38" s="139"/>
      <c r="C38" s="139"/>
      <c r="D38" s="49">
        <v>5286376</v>
      </c>
    </row>
    <row r="39" spans="1:7" s="50" customFormat="1" ht="16.5" customHeight="1">
      <c r="B39" s="50" t="s">
        <v>38</v>
      </c>
      <c r="D39" s="51">
        <v>3401517</v>
      </c>
    </row>
  </sheetData>
  <mergeCells count="19">
    <mergeCell ref="A26:D26"/>
    <mergeCell ref="A30:D30"/>
    <mergeCell ref="A31:D31"/>
    <mergeCell ref="A32:D32"/>
    <mergeCell ref="A27:D27"/>
    <mergeCell ref="A29:D29"/>
    <mergeCell ref="A28:D28"/>
    <mergeCell ref="A38:C38"/>
    <mergeCell ref="A35:B35"/>
    <mergeCell ref="A36:B36"/>
    <mergeCell ref="A34:C34"/>
    <mergeCell ref="B37:C37"/>
    <mergeCell ref="A1:G1"/>
    <mergeCell ref="A25:D25"/>
    <mergeCell ref="A24:D24"/>
    <mergeCell ref="A23:D23"/>
    <mergeCell ref="A6:A7"/>
    <mergeCell ref="A21:A22"/>
    <mergeCell ref="A9:A10"/>
  </mergeCells>
  <phoneticPr fontId="1" type="noConversion"/>
  <printOptions horizontalCentered="1"/>
  <pageMargins left="0.27559055118110237" right="0" top="0.5" bottom="0.59055118110236227" header="0.28999999999999998" footer="0.51181102362204722"/>
  <pageSetup paperSize="9" scale="75" orientation="portrait" r:id="rId1"/>
  <headerFooter alignWithMargins="0">
    <oddHeader xml:space="preserve">&amp;R&amp;"Times New Roman,Normalny"&amp;12Tabela nr 2&amp;14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topLeftCell="A26" workbookViewId="0">
      <selection activeCell="C25" sqref="C25:Q27"/>
    </sheetView>
  </sheetViews>
  <sheetFormatPr defaultColWidth="10.28515625" defaultRowHeight="11.25"/>
  <cols>
    <col min="1" max="1" width="5.140625" style="80" customWidth="1"/>
    <col min="2" max="2" width="27.140625" style="80" customWidth="1"/>
    <col min="3" max="3" width="8.5703125" style="80" customWidth="1"/>
    <col min="4" max="4" width="10.7109375" style="80" customWidth="1"/>
    <col min="5" max="5" width="12.85546875" style="80" customWidth="1"/>
    <col min="6" max="6" width="13" style="80" customWidth="1"/>
    <col min="7" max="7" width="13.140625" style="80" customWidth="1"/>
    <col min="8" max="8" width="13" style="80" customWidth="1"/>
    <col min="9" max="9" width="12.85546875" style="80" customWidth="1"/>
    <col min="10" max="10" width="11.5703125" style="80" customWidth="1"/>
    <col min="11" max="11" width="8.28515625" style="80" customWidth="1"/>
    <col min="12" max="12" width="13.140625" style="80" customWidth="1"/>
    <col min="13" max="13" width="12.85546875" style="80" customWidth="1"/>
    <col min="14" max="14" width="13.140625" style="80" customWidth="1"/>
    <col min="15" max="15" width="10" style="80" customWidth="1"/>
    <col min="16" max="16" width="5.7109375" style="80" customWidth="1"/>
    <col min="17" max="17" width="12.7109375" style="80" customWidth="1"/>
    <col min="18" max="16384" width="10.28515625" style="80"/>
  </cols>
  <sheetData>
    <row r="1" spans="1:17" s="78" customFormat="1" ht="49.5" customHeight="1">
      <c r="A1" s="184" t="s">
        <v>85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12.75" customHeight="1">
      <c r="A2" s="183" t="s">
        <v>86</v>
      </c>
      <c r="B2" s="183" t="s">
        <v>87</v>
      </c>
      <c r="C2" s="182" t="s">
        <v>88</v>
      </c>
      <c r="D2" s="182" t="s">
        <v>89</v>
      </c>
      <c r="E2" s="182" t="s">
        <v>90</v>
      </c>
      <c r="F2" s="183" t="s">
        <v>20</v>
      </c>
      <c r="G2" s="183"/>
      <c r="H2" s="183" t="s">
        <v>91</v>
      </c>
      <c r="I2" s="183"/>
      <c r="J2" s="183"/>
      <c r="K2" s="183"/>
      <c r="L2" s="183"/>
      <c r="M2" s="183"/>
      <c r="N2" s="183"/>
      <c r="O2" s="183"/>
      <c r="P2" s="183"/>
      <c r="Q2" s="183"/>
    </row>
    <row r="3" spans="1:17" ht="14.25" customHeight="1">
      <c r="A3" s="183"/>
      <c r="B3" s="183"/>
      <c r="C3" s="182"/>
      <c r="D3" s="182"/>
      <c r="E3" s="182"/>
      <c r="F3" s="182" t="s">
        <v>92</v>
      </c>
      <c r="G3" s="182" t="s">
        <v>93</v>
      </c>
      <c r="H3" s="183" t="s">
        <v>94</v>
      </c>
      <c r="I3" s="183"/>
      <c r="J3" s="183"/>
      <c r="K3" s="183"/>
      <c r="L3" s="183"/>
      <c r="M3" s="183"/>
      <c r="N3" s="183"/>
      <c r="O3" s="183"/>
      <c r="P3" s="183"/>
      <c r="Q3" s="183"/>
    </row>
    <row r="4" spans="1:17" ht="14.25" customHeight="1">
      <c r="A4" s="183"/>
      <c r="B4" s="183"/>
      <c r="C4" s="182"/>
      <c r="D4" s="182"/>
      <c r="E4" s="182"/>
      <c r="F4" s="182"/>
      <c r="G4" s="182"/>
      <c r="H4" s="182" t="s">
        <v>95</v>
      </c>
      <c r="I4" s="183" t="s">
        <v>96</v>
      </c>
      <c r="J4" s="183"/>
      <c r="K4" s="183"/>
      <c r="L4" s="183"/>
      <c r="M4" s="183"/>
      <c r="N4" s="183"/>
      <c r="O4" s="183"/>
      <c r="P4" s="183"/>
      <c r="Q4" s="183"/>
    </row>
    <row r="5" spans="1:17" ht="14.25" customHeight="1">
      <c r="A5" s="183"/>
      <c r="B5" s="183"/>
      <c r="C5" s="182"/>
      <c r="D5" s="182"/>
      <c r="E5" s="182"/>
      <c r="F5" s="182"/>
      <c r="G5" s="182"/>
      <c r="H5" s="182"/>
      <c r="I5" s="183" t="s">
        <v>97</v>
      </c>
      <c r="J5" s="183"/>
      <c r="K5" s="183"/>
      <c r="L5" s="183"/>
      <c r="M5" s="183" t="s">
        <v>98</v>
      </c>
      <c r="N5" s="183"/>
      <c r="O5" s="183"/>
      <c r="P5" s="183"/>
      <c r="Q5" s="183"/>
    </row>
    <row r="6" spans="1:17" ht="12.75" customHeight="1">
      <c r="A6" s="183"/>
      <c r="B6" s="183"/>
      <c r="C6" s="182"/>
      <c r="D6" s="182"/>
      <c r="E6" s="182"/>
      <c r="F6" s="182"/>
      <c r="G6" s="182"/>
      <c r="H6" s="182"/>
      <c r="I6" s="182" t="s">
        <v>99</v>
      </c>
      <c r="J6" s="183" t="s">
        <v>100</v>
      </c>
      <c r="K6" s="183"/>
      <c r="L6" s="183"/>
      <c r="M6" s="182" t="s">
        <v>101</v>
      </c>
      <c r="N6" s="182" t="s">
        <v>100</v>
      </c>
      <c r="O6" s="182"/>
      <c r="P6" s="182"/>
      <c r="Q6" s="182"/>
    </row>
    <row r="7" spans="1:17" ht="90.75" customHeight="1">
      <c r="A7" s="183"/>
      <c r="B7" s="183"/>
      <c r="C7" s="182"/>
      <c r="D7" s="182"/>
      <c r="E7" s="182"/>
      <c r="F7" s="182"/>
      <c r="G7" s="182"/>
      <c r="H7" s="182"/>
      <c r="I7" s="182"/>
      <c r="J7" s="79" t="s">
        <v>102</v>
      </c>
      <c r="K7" s="79" t="s">
        <v>103</v>
      </c>
      <c r="L7" s="79" t="s">
        <v>104</v>
      </c>
      <c r="M7" s="182"/>
      <c r="N7" s="79" t="s">
        <v>105</v>
      </c>
      <c r="O7" s="79" t="s">
        <v>102</v>
      </c>
      <c r="P7" s="79" t="s">
        <v>103</v>
      </c>
      <c r="Q7" s="79" t="s">
        <v>106</v>
      </c>
    </row>
    <row r="8" spans="1:17" ht="10.5" customHeight="1">
      <c r="A8" s="81">
        <v>1</v>
      </c>
      <c r="B8" s="81">
        <v>2</v>
      </c>
      <c r="C8" s="81">
        <v>3</v>
      </c>
      <c r="D8" s="81">
        <v>4</v>
      </c>
      <c r="E8" s="81">
        <v>5</v>
      </c>
      <c r="F8" s="81">
        <v>6</v>
      </c>
      <c r="G8" s="81">
        <v>7</v>
      </c>
      <c r="H8" s="81">
        <v>8</v>
      </c>
      <c r="I8" s="81">
        <v>9</v>
      </c>
      <c r="J8" s="81">
        <v>10</v>
      </c>
      <c r="K8" s="81">
        <v>11</v>
      </c>
      <c r="L8" s="81">
        <v>12</v>
      </c>
      <c r="M8" s="81">
        <v>13</v>
      </c>
      <c r="N8" s="81">
        <v>14</v>
      </c>
      <c r="O8" s="81">
        <v>15</v>
      </c>
      <c r="P8" s="81">
        <v>16</v>
      </c>
      <c r="Q8" s="81">
        <v>17</v>
      </c>
    </row>
    <row r="9" spans="1:17" s="85" customFormat="1" ht="42.75" customHeight="1">
      <c r="A9" s="82">
        <v>1</v>
      </c>
      <c r="B9" s="83" t="s">
        <v>107</v>
      </c>
      <c r="C9" s="180" t="s">
        <v>108</v>
      </c>
      <c r="D9" s="181"/>
      <c r="E9" s="84">
        <f t="shared" ref="E9:Q9" si="0">+E13</f>
        <v>3467624</v>
      </c>
      <c r="F9" s="84">
        <f t="shared" si="0"/>
        <v>1353220</v>
      </c>
      <c r="G9" s="84">
        <f t="shared" si="0"/>
        <v>2114404</v>
      </c>
      <c r="H9" s="84">
        <f t="shared" si="0"/>
        <v>3401517</v>
      </c>
      <c r="I9" s="84">
        <f t="shared" si="0"/>
        <v>1327421</v>
      </c>
      <c r="J9" s="84">
        <f t="shared" si="0"/>
        <v>89000</v>
      </c>
      <c r="K9" s="84">
        <f t="shared" si="0"/>
        <v>0</v>
      </c>
      <c r="L9" s="84">
        <f t="shared" si="0"/>
        <v>1238421</v>
      </c>
      <c r="M9" s="84">
        <f t="shared" si="0"/>
        <v>2074096</v>
      </c>
      <c r="N9" s="84">
        <f t="shared" si="0"/>
        <v>0</v>
      </c>
      <c r="O9" s="84">
        <f t="shared" si="0"/>
        <v>0</v>
      </c>
      <c r="P9" s="84">
        <f t="shared" si="0"/>
        <v>0</v>
      </c>
      <c r="Q9" s="84">
        <f t="shared" si="0"/>
        <v>2074096</v>
      </c>
    </row>
    <row r="10" spans="1:17" s="85" customFormat="1" ht="51" customHeight="1">
      <c r="A10" s="149" t="s">
        <v>109</v>
      </c>
      <c r="B10" s="86" t="s">
        <v>110</v>
      </c>
      <c r="C10" s="152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4"/>
    </row>
    <row r="11" spans="1:17" s="87" customFormat="1" ht="56.25" customHeight="1">
      <c r="A11" s="150"/>
      <c r="B11" s="86" t="s">
        <v>111</v>
      </c>
      <c r="C11" s="155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</row>
    <row r="12" spans="1:17" s="87" customFormat="1" ht="80.25" customHeight="1">
      <c r="A12" s="150"/>
      <c r="B12" s="86" t="s">
        <v>112</v>
      </c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60"/>
    </row>
    <row r="13" spans="1:17" s="87" customFormat="1" ht="37.5" customHeight="1">
      <c r="A13" s="150"/>
      <c r="B13" s="88" t="s">
        <v>113</v>
      </c>
      <c r="C13" s="89"/>
      <c r="D13" s="90" t="s">
        <v>114</v>
      </c>
      <c r="E13" s="91">
        <f t="shared" ref="E13:Q13" si="1">E14+E15+E16</f>
        <v>3467624</v>
      </c>
      <c r="F13" s="91">
        <f t="shared" si="1"/>
        <v>1353220</v>
      </c>
      <c r="G13" s="91">
        <f t="shared" si="1"/>
        <v>2114404</v>
      </c>
      <c r="H13" s="91">
        <f t="shared" si="1"/>
        <v>3401517</v>
      </c>
      <c r="I13" s="91">
        <f t="shared" si="1"/>
        <v>1327421</v>
      </c>
      <c r="J13" s="91">
        <f t="shared" si="1"/>
        <v>89000</v>
      </c>
      <c r="K13" s="91">
        <f t="shared" si="1"/>
        <v>0</v>
      </c>
      <c r="L13" s="91">
        <f t="shared" si="1"/>
        <v>1238421</v>
      </c>
      <c r="M13" s="91">
        <f t="shared" si="1"/>
        <v>2074096</v>
      </c>
      <c r="N13" s="91">
        <f t="shared" si="1"/>
        <v>0</v>
      </c>
      <c r="O13" s="91">
        <f t="shared" si="1"/>
        <v>0</v>
      </c>
      <c r="P13" s="91">
        <f t="shared" si="1"/>
        <v>0</v>
      </c>
      <c r="Q13" s="91">
        <f t="shared" si="1"/>
        <v>2074096</v>
      </c>
    </row>
    <row r="14" spans="1:17" s="87" customFormat="1" ht="37.5" customHeight="1">
      <c r="A14" s="150"/>
      <c r="B14" s="88" t="s">
        <v>115</v>
      </c>
      <c r="C14" s="92"/>
      <c r="D14" s="90" t="s">
        <v>114</v>
      </c>
      <c r="E14" s="93">
        <v>66107</v>
      </c>
      <c r="F14" s="93">
        <v>25799</v>
      </c>
      <c r="G14" s="93">
        <v>40308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</row>
    <row r="15" spans="1:17" s="87" customFormat="1" ht="37.5" customHeight="1">
      <c r="A15" s="150"/>
      <c r="B15" s="88" t="s">
        <v>116</v>
      </c>
      <c r="C15" s="92"/>
      <c r="D15" s="90" t="s">
        <v>114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</row>
    <row r="16" spans="1:17" s="87" customFormat="1" ht="37.5" customHeight="1">
      <c r="A16" s="151"/>
      <c r="B16" s="88" t="s">
        <v>94</v>
      </c>
      <c r="C16" s="92"/>
      <c r="D16" s="90" t="s">
        <v>114</v>
      </c>
      <c r="E16" s="93">
        <v>3401517</v>
      </c>
      <c r="F16" s="93">
        <v>1327421</v>
      </c>
      <c r="G16" s="93">
        <v>2074096</v>
      </c>
      <c r="H16" s="93">
        <v>3401517</v>
      </c>
      <c r="I16" s="93">
        <v>1327421</v>
      </c>
      <c r="J16" s="93">
        <v>89000</v>
      </c>
      <c r="K16" s="93">
        <v>0</v>
      </c>
      <c r="L16" s="93">
        <v>1238421</v>
      </c>
      <c r="M16" s="93">
        <v>2074096</v>
      </c>
      <c r="N16" s="93">
        <v>0</v>
      </c>
      <c r="O16" s="93">
        <v>0</v>
      </c>
      <c r="P16" s="93">
        <v>0</v>
      </c>
      <c r="Q16" s="93">
        <v>2074096</v>
      </c>
    </row>
    <row r="17" spans="1:17" s="87" customFormat="1" ht="41.25" customHeight="1">
      <c r="A17" s="94">
        <v>2</v>
      </c>
      <c r="B17" s="95" t="s">
        <v>117</v>
      </c>
      <c r="C17" s="145" t="s">
        <v>108</v>
      </c>
      <c r="D17" s="145"/>
      <c r="E17" s="96">
        <f>+E22+E28</f>
        <v>709805.55</v>
      </c>
      <c r="F17" s="96">
        <f t="shared" ref="F17:Q17" si="2">+F22+F28</f>
        <v>123623.88</v>
      </c>
      <c r="G17" s="96">
        <f t="shared" si="2"/>
        <v>586181.67000000004</v>
      </c>
      <c r="H17" s="96">
        <f t="shared" si="2"/>
        <v>145119.65</v>
      </c>
      <c r="I17" s="96">
        <f t="shared" si="2"/>
        <v>21769.37</v>
      </c>
      <c r="J17" s="96">
        <f t="shared" si="2"/>
        <v>0</v>
      </c>
      <c r="K17" s="96">
        <f t="shared" si="2"/>
        <v>0</v>
      </c>
      <c r="L17" s="96">
        <f t="shared" si="2"/>
        <v>21769.37</v>
      </c>
      <c r="M17" s="96">
        <f t="shared" si="2"/>
        <v>123350.28</v>
      </c>
      <c r="N17" s="96">
        <f t="shared" si="2"/>
        <v>0</v>
      </c>
      <c r="O17" s="96">
        <f t="shared" si="2"/>
        <v>0</v>
      </c>
      <c r="P17" s="96">
        <f t="shared" si="2"/>
        <v>0</v>
      </c>
      <c r="Q17" s="96">
        <f t="shared" si="2"/>
        <v>123350.28</v>
      </c>
    </row>
    <row r="18" spans="1:17" s="87" customFormat="1" ht="46.5" customHeight="1">
      <c r="A18" s="149" t="s">
        <v>118</v>
      </c>
      <c r="B18" s="86" t="s">
        <v>119</v>
      </c>
      <c r="C18" s="161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3"/>
    </row>
    <row r="19" spans="1:17" s="87" customFormat="1" ht="45" customHeight="1">
      <c r="A19" s="150"/>
      <c r="B19" s="97" t="s">
        <v>120</v>
      </c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6"/>
    </row>
    <row r="20" spans="1:17" s="87" customFormat="1" ht="90" customHeight="1">
      <c r="A20" s="150"/>
      <c r="B20" s="86" t="s">
        <v>121</v>
      </c>
      <c r="C20" s="164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6"/>
    </row>
    <row r="21" spans="1:17" s="87" customFormat="1" ht="65.25" customHeight="1">
      <c r="A21" s="150"/>
      <c r="B21" s="98" t="s">
        <v>122</v>
      </c>
      <c r="C21" s="167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9"/>
    </row>
    <row r="22" spans="1:17" s="87" customFormat="1" ht="38.1" customHeight="1">
      <c r="A22" s="150"/>
      <c r="B22" s="99" t="s">
        <v>113</v>
      </c>
      <c r="C22" s="100"/>
      <c r="D22" s="101" t="s">
        <v>123</v>
      </c>
      <c r="E22" s="102">
        <f t="shared" ref="E22:Q22" si="3">E23+E24</f>
        <v>90000</v>
      </c>
      <c r="F22" s="93">
        <f t="shared" si="3"/>
        <v>28811.1</v>
      </c>
      <c r="G22" s="102">
        <f t="shared" si="3"/>
        <v>61188.899999999994</v>
      </c>
      <c r="H22" s="93">
        <f t="shared" si="3"/>
        <v>68127</v>
      </c>
      <c r="I22" s="103">
        <f t="shared" si="3"/>
        <v>10219.049999999999</v>
      </c>
      <c r="J22" s="91">
        <f t="shared" si="3"/>
        <v>0</v>
      </c>
      <c r="K22" s="102">
        <f t="shared" si="3"/>
        <v>0</v>
      </c>
      <c r="L22" s="93">
        <f t="shared" si="3"/>
        <v>10219.049999999999</v>
      </c>
      <c r="M22" s="102">
        <f t="shared" si="3"/>
        <v>57907.95</v>
      </c>
      <c r="N22" s="102">
        <f t="shared" si="3"/>
        <v>0</v>
      </c>
      <c r="O22" s="102">
        <f t="shared" si="3"/>
        <v>0</v>
      </c>
      <c r="P22" s="93">
        <f t="shared" si="3"/>
        <v>0</v>
      </c>
      <c r="Q22" s="102">
        <f t="shared" si="3"/>
        <v>57907.95</v>
      </c>
    </row>
    <row r="23" spans="1:17" s="87" customFormat="1" ht="38.1" customHeight="1">
      <c r="A23" s="150"/>
      <c r="B23" s="104" t="s">
        <v>124</v>
      </c>
      <c r="C23" s="92"/>
      <c r="D23" s="101" t="s">
        <v>123</v>
      </c>
      <c r="E23" s="93">
        <v>21873</v>
      </c>
      <c r="F23" s="105">
        <v>18592.05</v>
      </c>
      <c r="G23" s="102">
        <v>3280.95</v>
      </c>
      <c r="H23" s="106">
        <v>0</v>
      </c>
      <c r="I23" s="105">
        <v>0</v>
      </c>
      <c r="J23" s="107">
        <v>0</v>
      </c>
      <c r="K23" s="105">
        <v>0</v>
      </c>
      <c r="L23" s="105">
        <v>0</v>
      </c>
      <c r="M23" s="105">
        <v>0</v>
      </c>
      <c r="N23" s="108">
        <v>0</v>
      </c>
      <c r="O23" s="108">
        <v>0</v>
      </c>
      <c r="P23" s="105">
        <v>0</v>
      </c>
      <c r="Q23" s="105">
        <v>0</v>
      </c>
    </row>
    <row r="24" spans="1:17" s="87" customFormat="1" ht="38.1" customHeight="1">
      <c r="A24" s="151"/>
      <c r="B24" s="115" t="s">
        <v>94</v>
      </c>
      <c r="C24" s="100"/>
      <c r="D24" s="120" t="s">
        <v>123</v>
      </c>
      <c r="E24" s="102">
        <v>68127</v>
      </c>
      <c r="F24" s="116">
        <v>10219.049999999999</v>
      </c>
      <c r="G24" s="102">
        <v>57907.95</v>
      </c>
      <c r="H24" s="117">
        <v>68127</v>
      </c>
      <c r="I24" s="116">
        <v>10219.049999999999</v>
      </c>
      <c r="J24" s="116">
        <v>0</v>
      </c>
      <c r="K24" s="116">
        <v>0</v>
      </c>
      <c r="L24" s="116">
        <v>10219.049999999999</v>
      </c>
      <c r="M24" s="118">
        <v>57907.95</v>
      </c>
      <c r="N24" s="119">
        <v>0</v>
      </c>
      <c r="O24" s="116">
        <v>0</v>
      </c>
      <c r="P24" s="105">
        <v>0</v>
      </c>
      <c r="Q24" s="117">
        <v>57907.95</v>
      </c>
    </row>
    <row r="25" spans="1:17" s="87" customFormat="1" ht="49.5" customHeight="1">
      <c r="A25" s="150" t="s">
        <v>131</v>
      </c>
      <c r="B25" s="86" t="s">
        <v>128</v>
      </c>
      <c r="C25" s="170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2"/>
    </row>
    <row r="26" spans="1:17" s="87" customFormat="1" ht="49.5" customHeight="1">
      <c r="A26" s="150"/>
      <c r="B26" s="86" t="s">
        <v>129</v>
      </c>
      <c r="C26" s="173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5"/>
    </row>
    <row r="27" spans="1:17" s="87" customFormat="1" ht="38.1" customHeight="1">
      <c r="A27" s="150"/>
      <c r="B27" s="86" t="s">
        <v>130</v>
      </c>
      <c r="C27" s="176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8"/>
    </row>
    <row r="28" spans="1:17" s="87" customFormat="1" ht="38.1" customHeight="1">
      <c r="A28" s="150"/>
      <c r="B28" s="104" t="s">
        <v>113</v>
      </c>
      <c r="C28" s="92"/>
      <c r="D28" s="114" t="s">
        <v>135</v>
      </c>
      <c r="E28" s="103">
        <f>SUM(E29:E34)</f>
        <v>619805.55000000005</v>
      </c>
      <c r="F28" s="103">
        <f t="shared" ref="F28:Q28" si="4">SUM(F29:F34)</f>
        <v>94812.78</v>
      </c>
      <c r="G28" s="103">
        <f t="shared" si="4"/>
        <v>524992.77</v>
      </c>
      <c r="H28" s="103">
        <f t="shared" si="4"/>
        <v>76992.649999999994</v>
      </c>
      <c r="I28" s="103">
        <f t="shared" si="4"/>
        <v>11550.32</v>
      </c>
      <c r="J28" s="103">
        <f t="shared" si="4"/>
        <v>0</v>
      </c>
      <c r="K28" s="103">
        <f t="shared" si="4"/>
        <v>0</v>
      </c>
      <c r="L28" s="103">
        <f t="shared" si="4"/>
        <v>11550.32</v>
      </c>
      <c r="M28" s="103">
        <f t="shared" si="4"/>
        <v>65442.33</v>
      </c>
      <c r="N28" s="103">
        <f t="shared" si="4"/>
        <v>0</v>
      </c>
      <c r="O28" s="103">
        <f t="shared" si="4"/>
        <v>0</v>
      </c>
      <c r="P28" s="103">
        <f t="shared" si="4"/>
        <v>0</v>
      </c>
      <c r="Q28" s="103">
        <f t="shared" si="4"/>
        <v>65442.33</v>
      </c>
    </row>
    <row r="29" spans="1:17" s="87" customFormat="1" ht="33.950000000000003" customHeight="1">
      <c r="A29" s="150"/>
      <c r="B29" s="99" t="s">
        <v>132</v>
      </c>
      <c r="C29" s="89"/>
      <c r="D29" s="101" t="s">
        <v>135</v>
      </c>
      <c r="E29" s="93">
        <v>75788.240000000005</v>
      </c>
      <c r="F29" s="105">
        <v>11421.04</v>
      </c>
      <c r="G29" s="93">
        <v>64367.199999999997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</row>
    <row r="30" spans="1:17" s="87" customFormat="1" ht="33.950000000000003" customHeight="1">
      <c r="A30" s="150"/>
      <c r="B30" s="99" t="s">
        <v>133</v>
      </c>
      <c r="C30" s="92"/>
      <c r="D30" s="101" t="s">
        <v>135</v>
      </c>
      <c r="E30" s="93">
        <v>117664.28</v>
      </c>
      <c r="F30" s="105">
        <v>17782.84</v>
      </c>
      <c r="G30" s="93">
        <v>99881.44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</row>
    <row r="31" spans="1:17" s="87" customFormat="1" ht="33.950000000000003" customHeight="1">
      <c r="A31" s="150"/>
      <c r="B31" s="99" t="s">
        <v>134</v>
      </c>
      <c r="C31" s="92"/>
      <c r="D31" s="101" t="s">
        <v>135</v>
      </c>
      <c r="E31" s="93">
        <v>91201.75</v>
      </c>
      <c r="F31" s="105">
        <v>15056.23</v>
      </c>
      <c r="G31" s="93">
        <v>76145.52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</row>
    <row r="32" spans="1:17" s="87" customFormat="1" ht="33.950000000000003" customHeight="1">
      <c r="A32" s="150"/>
      <c r="B32" s="99" t="s">
        <v>115</v>
      </c>
      <c r="C32" s="92"/>
      <c r="D32" s="101" t="s">
        <v>135</v>
      </c>
      <c r="E32" s="93">
        <v>123162.52</v>
      </c>
      <c r="F32" s="105">
        <v>18956.77</v>
      </c>
      <c r="G32" s="93">
        <v>104205.75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</row>
    <row r="33" spans="1:17" s="87" customFormat="1" ht="38.1" customHeight="1">
      <c r="A33" s="150"/>
      <c r="B33" s="104" t="s">
        <v>116</v>
      </c>
      <c r="C33" s="113"/>
      <c r="D33" s="101" t="s">
        <v>135</v>
      </c>
      <c r="E33" s="103">
        <v>134996.10999999999</v>
      </c>
      <c r="F33" s="106">
        <v>20045.580000000002</v>
      </c>
      <c r="G33" s="102">
        <v>114950.53</v>
      </c>
      <c r="H33" s="117">
        <v>0</v>
      </c>
      <c r="I33" s="116">
        <v>0</v>
      </c>
      <c r="J33" s="116">
        <v>0</v>
      </c>
      <c r="K33" s="105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7">
        <v>0</v>
      </c>
    </row>
    <row r="34" spans="1:17" s="87" customFormat="1" ht="38.1" customHeight="1">
      <c r="A34" s="179"/>
      <c r="B34" s="109" t="s">
        <v>94</v>
      </c>
      <c r="C34" s="110"/>
      <c r="D34" s="101" t="s">
        <v>135</v>
      </c>
      <c r="E34" s="102">
        <v>76992.649999999994</v>
      </c>
      <c r="F34" s="116">
        <v>11550.32</v>
      </c>
      <c r="G34" s="102">
        <v>65442.33</v>
      </c>
      <c r="H34" s="117">
        <v>76992.649999999994</v>
      </c>
      <c r="I34" s="116">
        <v>11550.32</v>
      </c>
      <c r="J34" s="116">
        <v>0</v>
      </c>
      <c r="K34" s="106">
        <v>0</v>
      </c>
      <c r="L34" s="116">
        <v>11550.32</v>
      </c>
      <c r="M34" s="116">
        <v>65442.33</v>
      </c>
      <c r="N34" s="116">
        <v>0</v>
      </c>
      <c r="O34" s="116">
        <v>0</v>
      </c>
      <c r="P34" s="116">
        <v>0</v>
      </c>
      <c r="Q34" s="117">
        <v>65442.33</v>
      </c>
    </row>
    <row r="35" spans="1:17" s="85" customFormat="1" ht="37.5" customHeight="1">
      <c r="A35" s="146" t="s">
        <v>125</v>
      </c>
      <c r="B35" s="146"/>
      <c r="C35" s="147" t="s">
        <v>108</v>
      </c>
      <c r="D35" s="148"/>
      <c r="E35" s="111">
        <f t="shared" ref="E35:Q35" si="5">E9+E17</f>
        <v>4177429.55</v>
      </c>
      <c r="F35" s="111">
        <f t="shared" si="5"/>
        <v>1476843.88</v>
      </c>
      <c r="G35" s="111">
        <f t="shared" si="5"/>
        <v>2700585.67</v>
      </c>
      <c r="H35" s="111">
        <f t="shared" si="5"/>
        <v>3546636.65</v>
      </c>
      <c r="I35" s="111">
        <f t="shared" si="5"/>
        <v>1349190.37</v>
      </c>
      <c r="J35" s="111">
        <f t="shared" si="5"/>
        <v>89000</v>
      </c>
      <c r="K35" s="111">
        <f t="shared" si="5"/>
        <v>0</v>
      </c>
      <c r="L35" s="111">
        <f t="shared" si="5"/>
        <v>1260190.3700000001</v>
      </c>
      <c r="M35" s="111">
        <f t="shared" si="5"/>
        <v>2197446.2799999998</v>
      </c>
      <c r="N35" s="111">
        <f t="shared" si="5"/>
        <v>0</v>
      </c>
      <c r="O35" s="111">
        <f t="shared" si="5"/>
        <v>0</v>
      </c>
      <c r="P35" s="111">
        <f t="shared" si="5"/>
        <v>0</v>
      </c>
      <c r="Q35" s="111">
        <f t="shared" si="5"/>
        <v>2197446.2799999998</v>
      </c>
    </row>
    <row r="36" spans="1:17" ht="6.75" customHeight="1"/>
    <row r="37" spans="1:17" ht="12.75" customHeight="1">
      <c r="A37" s="144" t="s">
        <v>126</v>
      </c>
      <c r="B37" s="144"/>
      <c r="C37" s="144"/>
      <c r="D37" s="144"/>
      <c r="E37" s="144"/>
      <c r="F37" s="144"/>
      <c r="G37" s="144"/>
      <c r="H37" s="144"/>
      <c r="I37" s="144"/>
      <c r="J37" s="144"/>
    </row>
    <row r="38" spans="1:17" ht="13.5" customHeight="1">
      <c r="A38" s="112" t="s">
        <v>127</v>
      </c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7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</sheetData>
  <mergeCells count="30">
    <mergeCell ref="A2:A7"/>
    <mergeCell ref="F3:F7"/>
    <mergeCell ref="A1:Q1"/>
    <mergeCell ref="H2:Q2"/>
    <mergeCell ref="H3:Q3"/>
    <mergeCell ref="I4:Q4"/>
    <mergeCell ref="B2:B7"/>
    <mergeCell ref="M5:Q5"/>
    <mergeCell ref="H4:H7"/>
    <mergeCell ref="N6:Q6"/>
    <mergeCell ref="C9:D9"/>
    <mergeCell ref="M6:M7"/>
    <mergeCell ref="D2:D7"/>
    <mergeCell ref="F2:G2"/>
    <mergeCell ref="I5:L5"/>
    <mergeCell ref="I6:I7"/>
    <mergeCell ref="G3:G7"/>
    <mergeCell ref="E2:E7"/>
    <mergeCell ref="C2:C7"/>
    <mergeCell ref="J6:L6"/>
    <mergeCell ref="C10:Q12"/>
    <mergeCell ref="C18:Q21"/>
    <mergeCell ref="C25:Q27"/>
    <mergeCell ref="A25:A34"/>
    <mergeCell ref="A10:A16"/>
    <mergeCell ref="A37:J37"/>
    <mergeCell ref="C17:D17"/>
    <mergeCell ref="A35:B35"/>
    <mergeCell ref="C35:D35"/>
    <mergeCell ref="A18:A24"/>
  </mergeCells>
  <phoneticPr fontId="1" type="noConversion"/>
  <pageMargins left="0.39370078740157483" right="0.19685039370078741" top="0.6692913385826772" bottom="0.19685039370078741" header="0.28000000000000003" footer="0.51181102362204722"/>
  <pageSetup paperSize="9" scale="70" orientation="landscape" horizontalDpi="300" r:id="rId1"/>
  <headerFooter alignWithMargins="0">
    <oddHeader xml:space="preserve">&amp;R&amp;"Times New Roman,Normalny"&amp;14Tabela nr 3
&amp;11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F1:O20"/>
  <sheetViews>
    <sheetView tabSelected="1" view="pageLayout" topLeftCell="F1" workbookViewId="0">
      <selection activeCell="L19" sqref="L19"/>
    </sheetView>
  </sheetViews>
  <sheetFormatPr defaultRowHeight="12.75"/>
  <cols>
    <col min="1" max="5" width="0" hidden="1" customWidth="1"/>
    <col min="6" max="6" width="1.42578125" customWidth="1"/>
    <col min="7" max="8" width="5.28515625" hidden="1" customWidth="1"/>
    <col min="10" max="10" width="9.5703125" customWidth="1"/>
    <col min="11" max="11" width="7" hidden="1" customWidth="1"/>
    <col min="12" max="12" width="46.42578125" customWidth="1"/>
    <col min="13" max="13" width="13.7109375" customWidth="1"/>
    <col min="14" max="14" width="14.5703125" customWidth="1"/>
    <col min="15" max="15" width="13.28515625" customWidth="1"/>
  </cols>
  <sheetData>
    <row r="1" spans="7:15" ht="26.25" customHeight="1">
      <c r="G1" s="121" t="s">
        <v>53</v>
      </c>
      <c r="H1" s="121"/>
      <c r="I1" s="121"/>
      <c r="J1" s="121"/>
      <c r="K1" s="121"/>
      <c r="L1" s="121"/>
      <c r="M1" s="121"/>
      <c r="N1" s="121"/>
      <c r="O1" s="121"/>
    </row>
    <row r="2" spans="7:15" ht="25.5" customHeight="1">
      <c r="G2" s="1"/>
      <c r="H2" s="1"/>
      <c r="I2" s="121" t="s">
        <v>54</v>
      </c>
      <c r="J2" s="121"/>
      <c r="K2" s="121"/>
      <c r="L2" s="121"/>
      <c r="M2" s="121"/>
      <c r="N2" s="121"/>
      <c r="O2" s="121"/>
    </row>
    <row r="3" spans="7:15" ht="9.75" customHeight="1">
      <c r="L3" s="52"/>
      <c r="M3" s="52"/>
      <c r="N3" s="52"/>
      <c r="O3" s="52"/>
    </row>
    <row r="4" spans="7:15" ht="20.100000000000001" customHeight="1">
      <c r="G4" s="53"/>
      <c r="H4" s="53"/>
      <c r="I4" s="194" t="s">
        <v>1</v>
      </c>
      <c r="J4" s="194" t="s">
        <v>2</v>
      </c>
      <c r="K4" s="55"/>
      <c r="L4" s="194" t="s">
        <v>55</v>
      </c>
      <c r="M4" s="194" t="s">
        <v>56</v>
      </c>
      <c r="N4" s="194"/>
      <c r="O4" s="194"/>
    </row>
    <row r="5" spans="7:15" ht="42.75" customHeight="1">
      <c r="G5" s="5"/>
      <c r="H5" s="5"/>
      <c r="I5" s="194"/>
      <c r="J5" s="194"/>
      <c r="K5" s="54"/>
      <c r="L5" s="194"/>
      <c r="M5" s="54" t="s">
        <v>57</v>
      </c>
      <c r="N5" s="54" t="s">
        <v>58</v>
      </c>
      <c r="O5" s="54" t="s">
        <v>59</v>
      </c>
    </row>
    <row r="6" spans="7:15" s="9" customFormat="1" ht="15" customHeight="1">
      <c r="G6" s="7"/>
      <c r="H6" s="7"/>
      <c r="I6" s="7">
        <v>1</v>
      </c>
      <c r="J6" s="7">
        <v>2</v>
      </c>
      <c r="K6" s="7"/>
      <c r="L6" s="7">
        <v>3</v>
      </c>
      <c r="M6" s="7">
        <v>4</v>
      </c>
      <c r="N6" s="7">
        <v>5</v>
      </c>
      <c r="O6" s="7">
        <v>6</v>
      </c>
    </row>
    <row r="7" spans="7:15" s="9" customFormat="1" ht="50.25" customHeight="1">
      <c r="G7" s="56"/>
      <c r="H7" s="57"/>
      <c r="I7" s="185" t="s">
        <v>60</v>
      </c>
      <c r="J7" s="186"/>
      <c r="K7" s="58"/>
      <c r="L7" s="58" t="s">
        <v>61</v>
      </c>
      <c r="M7" s="58"/>
      <c r="N7" s="59"/>
      <c r="O7" s="59"/>
    </row>
    <row r="8" spans="7:15" s="9" customFormat="1" ht="33.75" customHeight="1">
      <c r="G8" s="60"/>
      <c r="H8" s="60"/>
      <c r="I8" s="61" t="s">
        <v>62</v>
      </c>
      <c r="J8" s="61" t="s">
        <v>63</v>
      </c>
      <c r="K8" s="60"/>
      <c r="L8" s="62" t="s">
        <v>64</v>
      </c>
      <c r="M8" s="63">
        <v>305000</v>
      </c>
      <c r="N8" s="64">
        <v>0</v>
      </c>
      <c r="O8" s="64">
        <v>0</v>
      </c>
    </row>
    <row r="9" spans="7:15" s="9" customFormat="1" ht="33.75" customHeight="1">
      <c r="G9" s="60"/>
      <c r="H9" s="60"/>
      <c r="I9" s="61" t="s">
        <v>65</v>
      </c>
      <c r="J9" s="61" t="s">
        <v>66</v>
      </c>
      <c r="K9" s="60"/>
      <c r="L9" s="65" t="s">
        <v>67</v>
      </c>
      <c r="M9" s="63">
        <v>0</v>
      </c>
      <c r="N9" s="64">
        <v>0</v>
      </c>
      <c r="O9" s="64">
        <v>194514</v>
      </c>
    </row>
    <row r="10" spans="7:15" s="9" customFormat="1" ht="33.75" customHeight="1">
      <c r="G10" s="60"/>
      <c r="H10" s="60"/>
      <c r="I10" s="61" t="s">
        <v>68</v>
      </c>
      <c r="J10" s="61" t="s">
        <v>69</v>
      </c>
      <c r="K10" s="60"/>
      <c r="L10" s="65" t="s">
        <v>70</v>
      </c>
      <c r="M10" s="63">
        <v>0</v>
      </c>
      <c r="N10" s="64">
        <v>0</v>
      </c>
      <c r="O10" s="64">
        <v>174000</v>
      </c>
    </row>
    <row r="11" spans="7:15" s="9" customFormat="1" ht="83.25" customHeight="1">
      <c r="G11" s="60"/>
      <c r="H11" s="60"/>
      <c r="I11" s="61" t="s">
        <v>68</v>
      </c>
      <c r="J11" s="61" t="s">
        <v>71</v>
      </c>
      <c r="K11" s="60"/>
      <c r="L11" s="65" t="s">
        <v>72</v>
      </c>
      <c r="M11" s="63">
        <v>0</v>
      </c>
      <c r="N11" s="64">
        <v>0</v>
      </c>
      <c r="O11" s="64">
        <v>5364</v>
      </c>
    </row>
    <row r="12" spans="7:15" s="9" customFormat="1" ht="30" customHeight="1">
      <c r="G12" s="60"/>
      <c r="H12" s="66"/>
      <c r="I12" s="187" t="s">
        <v>73</v>
      </c>
      <c r="J12" s="188"/>
      <c r="K12" s="188"/>
      <c r="L12" s="189"/>
      <c r="M12" s="67">
        <f>SUM(M8:M11)</f>
        <v>305000</v>
      </c>
      <c r="N12" s="67">
        <f>SUM(N8:N11)</f>
        <v>0</v>
      </c>
      <c r="O12" s="67">
        <f>SUM(O8:O11)</f>
        <v>373878</v>
      </c>
    </row>
    <row r="13" spans="7:15" s="9" customFormat="1" ht="60" customHeight="1">
      <c r="G13" s="60"/>
      <c r="H13" s="66"/>
      <c r="I13" s="185" t="s">
        <v>74</v>
      </c>
      <c r="J13" s="186"/>
      <c r="K13" s="60"/>
      <c r="L13" s="58" t="s">
        <v>55</v>
      </c>
      <c r="M13" s="63"/>
      <c r="N13" s="64"/>
      <c r="O13" s="64"/>
    </row>
    <row r="14" spans="7:15" s="9" customFormat="1" ht="36.75" customHeight="1">
      <c r="G14" s="60"/>
      <c r="H14" s="60"/>
      <c r="I14" s="61" t="s">
        <v>75</v>
      </c>
      <c r="J14" s="61" t="s">
        <v>76</v>
      </c>
      <c r="K14" s="60"/>
      <c r="L14" s="65" t="s">
        <v>77</v>
      </c>
      <c r="M14" s="63">
        <v>0</v>
      </c>
      <c r="N14" s="64">
        <v>0</v>
      </c>
      <c r="O14" s="64">
        <v>50000</v>
      </c>
    </row>
    <row r="15" spans="7:15" s="9" customFormat="1" ht="33.75" customHeight="1">
      <c r="G15" s="60"/>
      <c r="H15" s="60"/>
      <c r="I15" s="61" t="s">
        <v>62</v>
      </c>
      <c r="J15" s="61" t="s">
        <v>80</v>
      </c>
      <c r="K15" s="60"/>
      <c r="L15" s="65" t="s">
        <v>81</v>
      </c>
      <c r="M15" s="63">
        <v>0</v>
      </c>
      <c r="N15" s="64">
        <v>0</v>
      </c>
      <c r="O15" s="64">
        <v>8000</v>
      </c>
    </row>
    <row r="16" spans="7:15" s="68" customFormat="1" ht="33.75" customHeight="1">
      <c r="G16" s="69"/>
      <c r="H16" s="69"/>
      <c r="I16" s="69">
        <v>926</v>
      </c>
      <c r="J16" s="69">
        <v>92605</v>
      </c>
      <c r="K16" s="69"/>
      <c r="L16" s="70" t="s">
        <v>78</v>
      </c>
      <c r="M16" s="71">
        <v>0</v>
      </c>
      <c r="N16" s="72">
        <v>0</v>
      </c>
      <c r="O16" s="72">
        <v>38000</v>
      </c>
    </row>
    <row r="17" spans="6:15" s="68" customFormat="1" ht="28.5" customHeight="1">
      <c r="G17" s="73"/>
      <c r="H17" s="74"/>
      <c r="I17" s="190" t="s">
        <v>13</v>
      </c>
      <c r="J17" s="191"/>
      <c r="K17" s="191"/>
      <c r="L17" s="192"/>
      <c r="M17" s="75">
        <f>SUM(M14:M16)</f>
        <v>0</v>
      </c>
      <c r="N17" s="75">
        <f>SUM(N14:N16)</f>
        <v>0</v>
      </c>
      <c r="O17" s="75">
        <f>SUM(O14:O16)</f>
        <v>96000</v>
      </c>
    </row>
    <row r="18" spans="6:15" s="68" customFormat="1" ht="30.75" customHeight="1">
      <c r="F18" s="76"/>
      <c r="G18" s="190" t="s">
        <v>79</v>
      </c>
      <c r="H18" s="191"/>
      <c r="I18" s="191"/>
      <c r="J18" s="191"/>
      <c r="K18" s="191"/>
      <c r="L18" s="192"/>
      <c r="M18" s="75">
        <f>M12+M17</f>
        <v>305000</v>
      </c>
      <c r="N18" s="75">
        <f>N12+N17</f>
        <v>0</v>
      </c>
      <c r="O18" s="75">
        <f>O12+O17</f>
        <v>469878</v>
      </c>
    </row>
    <row r="20" spans="6:15" ht="42.75" customHeight="1">
      <c r="G20" s="77"/>
      <c r="H20" s="77"/>
      <c r="I20" s="193"/>
      <c r="J20" s="193"/>
      <c r="K20" s="193"/>
      <c r="L20" s="193"/>
      <c r="M20" s="193"/>
      <c r="N20" s="193"/>
      <c r="O20" s="193"/>
    </row>
  </sheetData>
  <mergeCells count="12">
    <mergeCell ref="I13:J13"/>
    <mergeCell ref="I12:L12"/>
    <mergeCell ref="I17:L17"/>
    <mergeCell ref="I20:O20"/>
    <mergeCell ref="G1:O1"/>
    <mergeCell ref="I2:O2"/>
    <mergeCell ref="G18:L18"/>
    <mergeCell ref="M4:O4"/>
    <mergeCell ref="I4:I5"/>
    <mergeCell ref="J4:J5"/>
    <mergeCell ref="L4:L5"/>
    <mergeCell ref="I7:J7"/>
  </mergeCells>
  <phoneticPr fontId="1" type="noConversion"/>
  <printOptions horizontalCentered="1"/>
  <pageMargins left="0.39370078740157483" right="0.39370078740157483" top="1.299212598425197" bottom="0.98425196850393704" header="0.51181102362204722" footer="0.51181102362204722"/>
  <pageSetup paperSize="9" scale="90" firstPageNumber="2" orientation="portrait" r:id="rId1"/>
  <headerFooter alignWithMargins="0">
    <oddHeader xml:space="preserve">&amp;RZałącznik nr 1 
do uchwały Nr XIX/157/2013 Rady Gminy Krzyżanów       
z dnia 07.06.2013 r.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Tabela 1 </vt:lpstr>
      <vt:lpstr>Tabela 2 </vt:lpstr>
      <vt:lpstr>Tabela 3 </vt:lpstr>
      <vt:lpstr>Załacznik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Your User Name</cp:lastModifiedBy>
  <cp:lastPrinted>2013-06-05T09:53:51Z</cp:lastPrinted>
  <dcterms:created xsi:type="dcterms:W3CDTF">2013-05-24T06:49:32Z</dcterms:created>
  <dcterms:modified xsi:type="dcterms:W3CDTF">2013-06-05T10:01:30Z</dcterms:modified>
</cp:coreProperties>
</file>